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88" windowHeight="5940"/>
  </bookViews>
  <sheets>
    <sheet name="Zadania DPP 2019" sheetId="1" r:id="rId1"/>
    <sheet name="Budżet 2019" sheetId="2" r:id="rId2"/>
  </sheets>
  <externalReferences>
    <externalReference r:id="rId3"/>
  </externalReferences>
  <definedNames>
    <definedName name="_xlnm._FilterDatabase" localSheetId="0" hidden="1">'Zadania DPP 2019'!$A$2:$K$29</definedName>
    <definedName name="KW">'[1]Budżet DPP 2018'!$K$2</definedName>
    <definedName name="_xlnm.Print_Area" localSheetId="0">'Zadania DPP 2019'!$A$1:$J$29</definedName>
    <definedName name="X">'Budżet 2019'!$K$2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1" i="2" l="1"/>
  <c r="I32" i="2" l="1"/>
  <c r="I30" i="2"/>
  <c r="F31" i="2" l="1"/>
  <c r="H31" i="2" s="1"/>
  <c r="F33" i="2"/>
  <c r="H33" i="2" s="1"/>
  <c r="I33" i="2" s="1"/>
  <c r="H34" i="2" l="1"/>
  <c r="I31" i="2"/>
  <c r="I34" i="2" s="1"/>
  <c r="F52" i="2"/>
  <c r="H52" i="2" s="1"/>
  <c r="I52" i="2" s="1"/>
  <c r="F51" i="2"/>
  <c r="H51" i="2" s="1"/>
  <c r="I51" i="2" s="1"/>
  <c r="F50" i="2"/>
  <c r="H50" i="2" s="1"/>
  <c r="I50" i="2" s="1"/>
  <c r="F48" i="2"/>
  <c r="H48" i="2" s="1"/>
  <c r="I48" i="2" s="1"/>
  <c r="F47" i="2"/>
  <c r="H47" i="2" s="1"/>
  <c r="I47" i="2" s="1"/>
  <c r="F46" i="2"/>
  <c r="H46" i="2" s="1"/>
  <c r="I45" i="2"/>
  <c r="I41" i="2"/>
  <c r="F22" i="2"/>
  <c r="H22" i="2" s="1"/>
  <c r="I22" i="2" s="1"/>
  <c r="F21" i="2"/>
  <c r="H21" i="2" s="1"/>
  <c r="I20" i="2"/>
  <c r="H20" i="2"/>
  <c r="I10" i="2"/>
  <c r="F10" i="2"/>
  <c r="F8" i="2"/>
  <c r="H8" i="2" s="1"/>
  <c r="I8" i="2" s="1"/>
  <c r="F7" i="2"/>
  <c r="H7" i="2" s="1"/>
  <c r="I7" i="2" s="1"/>
  <c r="F6" i="2"/>
  <c r="H6" i="2" s="1"/>
  <c r="I6" i="2" s="1"/>
  <c r="F5" i="2"/>
  <c r="H5" i="2" s="1"/>
  <c r="I5" i="2" s="1"/>
  <c r="F4" i="2"/>
  <c r="H4" i="2" s="1"/>
  <c r="I4" i="2" s="1"/>
  <c r="F3" i="2"/>
  <c r="H3" i="2" s="1"/>
  <c r="I3" i="2" s="1"/>
  <c r="I55" i="2" l="1"/>
  <c r="H28" i="2"/>
  <c r="I46" i="2"/>
  <c r="I49" i="2" s="1"/>
  <c r="H49" i="2"/>
  <c r="I12" i="2"/>
  <c r="H55" i="2"/>
  <c r="H12" i="2"/>
  <c r="I21" i="2"/>
  <c r="I28" i="2" s="1"/>
  <c r="I57" i="2" l="1"/>
</calcChain>
</file>

<file path=xl/sharedStrings.xml><?xml version="1.0" encoding="utf-8"?>
<sst xmlns="http://schemas.openxmlformats.org/spreadsheetml/2006/main" count="287" uniqueCount="211">
  <si>
    <t>Działanie</t>
  </si>
  <si>
    <t>Opis działania</t>
  </si>
  <si>
    <t>Termin</t>
  </si>
  <si>
    <t>Miejsce</t>
  </si>
  <si>
    <t>Grupa docelowa</t>
  </si>
  <si>
    <t>Partner</t>
  </si>
  <si>
    <t>Region koordynujący</t>
  </si>
  <si>
    <t>Inne uwagi</t>
  </si>
  <si>
    <t>Bruksela</t>
  </si>
  <si>
    <t>Posłowie PE, pracownicy instytucji UE, SP RP przy UE, Ambasada RP w Belgii, polskie i zagraniczne biura regionalne, marszałkowie polskich województw, przedstawiciele Polonii, sympatycy regionów DPP mieszkający w Belgii</t>
  </si>
  <si>
    <t>Regiony DPP</t>
  </si>
  <si>
    <t>opolskie</t>
  </si>
  <si>
    <t>małopolskie</t>
  </si>
  <si>
    <t>Kraków</t>
  </si>
  <si>
    <t>Legenda:</t>
  </si>
  <si>
    <t>Komisja Europejska</t>
  </si>
  <si>
    <t>Wizyta studyjno - szkoleniowa dla przedstawicieli klastrów</t>
  </si>
  <si>
    <t>klastry z regionów DPP</t>
  </si>
  <si>
    <t>samorządowcy oraz ekodoradcy z regionów partneskich DPP</t>
  </si>
  <si>
    <t>Komitet Regionów</t>
  </si>
  <si>
    <t>AGH, UMWM - departament ochrony środowiska, UMWŚ</t>
  </si>
  <si>
    <t>KE, SPRP</t>
  </si>
  <si>
    <t>Kraków/Miękinia</t>
  </si>
  <si>
    <t>UMWŚl, UMWO</t>
  </si>
  <si>
    <t>Eksperci z zakresu ochrony środowiska, przedstawiciele regionów, KE, PE</t>
  </si>
  <si>
    <t xml:space="preserve">EER - European Entrepreneurial Regions, (Europejski Region Przedsiębiorczości). W ramach inicjatywy EER organizowane są coroczne spotkania dla regionów europejskich, które zdobyły bądź będą ubiegać się o tytuł EER. </t>
  </si>
  <si>
    <t>Regiony EER, regiony ubiegające się o tytuł EER</t>
  </si>
  <si>
    <t>"Efektywana kampania informacyjna. Przejście na zielony transport, 
a podnoszenie świadomości 
u mieszkańców" w ramach  Zielonego Tygodnia UE</t>
  </si>
  <si>
    <t>Pro Silesia (śląskie)</t>
  </si>
  <si>
    <t>Pro Silesia (śląskie), opolskie</t>
  </si>
  <si>
    <t xml:space="preserve">BUDŻET DZIAŁAŃ DOMU POLSKI POŁUDNIOWEJ W BRUKSELI NA 2019 r. </t>
  </si>
  <si>
    <t>Wydarzenie</t>
  </si>
  <si>
    <t>usługa / towar</t>
  </si>
  <si>
    <t>cena 
jednost. w euro</t>
  </si>
  <si>
    <t>Ilość</t>
  </si>
  <si>
    <t xml:space="preserve">Cena w euro netto 
</t>
  </si>
  <si>
    <t xml:space="preserve"> kwota VAT</t>
  </si>
  <si>
    <t>koszt  w euro brutto</t>
  </si>
  <si>
    <t>równowartość w PLN</t>
  </si>
  <si>
    <t>Koordynator</t>
  </si>
  <si>
    <t>=KW</t>
  </si>
  <si>
    <t>Przekazanie prezydencji DPP przez województwo śląskie na ręce województwa małopolskiego</t>
  </si>
  <si>
    <t>Wynajem sali kinowej</t>
  </si>
  <si>
    <t>Prawa autorskie</t>
  </si>
  <si>
    <t>Catering</t>
  </si>
  <si>
    <t>Transport dla gości</t>
  </si>
  <si>
    <t>Fotograf</t>
  </si>
  <si>
    <t>Gość specjalny - honorarium</t>
  </si>
  <si>
    <t>Gość specjalny - nocleg</t>
  </si>
  <si>
    <t>Gość specjalny - lot</t>
  </si>
  <si>
    <t>RAZEM</t>
  </si>
  <si>
    <t>Spotkanie Rad Młodzieżowych z regionów Domu Polski Południowej</t>
  </si>
  <si>
    <t>Usługa gastronomiczna/dzień I</t>
  </si>
  <si>
    <t>Usługa gastronomiczna/dzień II</t>
  </si>
  <si>
    <t>Nocleg dla ekspertów</t>
  </si>
  <si>
    <t>Transport dla ekspertów</t>
  </si>
  <si>
    <t>Przelot dla ekspertów</t>
  </si>
  <si>
    <t xml:space="preserve">Broszury promocyjne </t>
  </si>
  <si>
    <t>Sukcesja w firmach rodzinnych w ramach spotkania EER</t>
  </si>
  <si>
    <t>Transport</t>
  </si>
  <si>
    <t>Usługi gastronomiczne</t>
  </si>
  <si>
    <t xml:space="preserve">Wynajęcie sali </t>
  </si>
  <si>
    <t>Inne</t>
  </si>
  <si>
    <t>Hosting strony DPP</t>
  </si>
  <si>
    <t>Domena</t>
  </si>
  <si>
    <t>Skrzynka pocztowa</t>
  </si>
  <si>
    <t>Materiały promocyjne</t>
  </si>
  <si>
    <t>ŁĄCZNA WARTOŚĆ BUDŻETU</t>
  </si>
  <si>
    <t>Pro Silesia (śląskie),
opolskie</t>
  </si>
  <si>
    <t>Wynajęcie Sali</t>
  </si>
  <si>
    <t>Kolacja</t>
  </si>
  <si>
    <t>Broszury promocyjne - projekt</t>
  </si>
  <si>
    <t>"Efektywana kampania informacyjna. Przejście na zielony transport, a podnoszenie świadomości u mieszkańców." w ramach Europejskiego Zielonego tygodnia - EU Green Week</t>
  </si>
  <si>
    <t>Broszury DPP - druk</t>
  </si>
  <si>
    <t>Obiad dla gości specjalnych (2 dni)</t>
  </si>
  <si>
    <t>Kolacja dla gości specjalnych (2 dni)</t>
  </si>
  <si>
    <t>Trenerzy - honorarium</t>
  </si>
  <si>
    <t>Nocleg</t>
  </si>
  <si>
    <t>Tłumacz</t>
  </si>
  <si>
    <t>Materiały na stoisko</t>
  </si>
  <si>
    <t>Zakupy na potrzeby wspólnego sekretariatu (tonery, papier, art. Spożywczo - higieniczne etc.)</t>
  </si>
  <si>
    <t>15 uczestników + 5 zagranicznych + 5 trenerów/opiekunków/prowadzących</t>
  </si>
  <si>
    <t>Filmik promocyjny</t>
  </si>
  <si>
    <t>Obiad</t>
  </si>
  <si>
    <t>Wynajem sali na spotkania</t>
  </si>
  <si>
    <t xml:space="preserve">Koszty organizacyjne </t>
  </si>
  <si>
    <t>Koszęcin</t>
  </si>
  <si>
    <t>Przedstawiciele rad i organizacji młodzieżowych regionów partnerskich DPP</t>
  </si>
  <si>
    <t xml:space="preserve">2 dniowe spotkanie: integracja, warsztaty (nt. projektów EU, kreatywnego myślenia, autoprezentacji etc.), dobre praktyki zagraniczne, wypracowanie propozycji projektu w ramach Programu Erasmus </t>
  </si>
  <si>
    <t>EU GREEN WEEK - to największa w Europie doroczna konferencja na temat polityki ochrony środowiska, stanowiąca wyjątkową okazję do wymiany pomysłów i sprawdzonych praktyk przez przedstawicieli administracji państwowej, przemysłu, organizacji pozarządowych, środowisk akademickich i mediów.</t>
  </si>
  <si>
    <t>Sukcesja w firmach rodzinnych w ramach corocznego spotkania Europejskich Regionów Przedsiębiorczości (EER)</t>
  </si>
  <si>
    <t>2 dniowe spotkanie wyjazdowe rad i organizacji  młodzieżowych z regionów Domu Polski Południowej. Wydarzenie lokalne</t>
  </si>
  <si>
    <t>15-20</t>
  </si>
  <si>
    <t>inne koszty organizacyjne</t>
  </si>
  <si>
    <t>Broszury DPP - projekt</t>
  </si>
  <si>
    <r>
      <t xml:space="preserve">Spotkanie młodzieży  DPP 
</t>
    </r>
    <r>
      <rPr>
        <b/>
        <sz val="12"/>
        <color rgb="FFFF0000"/>
        <rFont val="Arial"/>
        <family val="2"/>
        <charset val="238"/>
      </rPr>
      <t>OM3</t>
    </r>
  </si>
  <si>
    <r>
      <t xml:space="preserve">Seminarium 
w ramach EU Green week       
</t>
    </r>
    <r>
      <rPr>
        <b/>
        <sz val="12"/>
        <color theme="9" tint="-0.249977111117893"/>
        <rFont val="Arial"/>
        <family val="2"/>
        <charset val="238"/>
      </rPr>
      <t>OM2</t>
    </r>
  </si>
  <si>
    <r>
      <rPr>
        <sz val="12"/>
        <rFont val="Arial"/>
        <family val="2"/>
        <charset val="238"/>
      </rPr>
      <t xml:space="preserve">Sukcesja w firmach rodzinnych. Seminarium               </t>
    </r>
    <r>
      <rPr>
        <sz val="12"/>
        <color theme="4"/>
        <rFont val="Arial"/>
        <family val="2"/>
        <charset val="238"/>
      </rPr>
      <t xml:space="preserve"> </t>
    </r>
    <r>
      <rPr>
        <b/>
        <sz val="12"/>
        <color theme="4"/>
        <rFont val="Arial"/>
        <family val="2"/>
        <charset val="238"/>
      </rPr>
      <t>OM1</t>
    </r>
  </si>
  <si>
    <r>
      <rPr>
        <sz val="12"/>
        <rFont val="Arial"/>
        <family val="2"/>
        <charset val="238"/>
      </rPr>
      <t xml:space="preserve">Europejska Polityka Klastrowa </t>
    </r>
    <r>
      <rPr>
        <b/>
        <sz val="12"/>
        <rFont val="Arial"/>
        <family val="2"/>
        <charset val="238"/>
      </rPr>
      <t xml:space="preserve">    
</t>
    </r>
    <r>
      <rPr>
        <b/>
        <sz val="12"/>
        <color theme="4"/>
        <rFont val="Arial"/>
        <family val="2"/>
        <charset val="238"/>
      </rPr>
      <t>OM1</t>
    </r>
  </si>
  <si>
    <r>
      <rPr>
        <b/>
        <sz val="12"/>
        <color theme="4"/>
        <rFont val="Arial"/>
        <family val="2"/>
        <charset val="238"/>
      </rPr>
      <t>OM1</t>
    </r>
    <r>
      <rPr>
        <sz val="12"/>
        <color theme="4"/>
        <rFont val="Arial"/>
        <family val="2"/>
        <charset val="238"/>
      </rPr>
      <t xml:space="preserve"> - Obszar Merytoryczyny INNOWACJE (NOWOCZESNE TECHNOLOGIE, INTELIGENTNE SPECJALIZACJE, ICT, MŚP)</t>
    </r>
  </si>
  <si>
    <r>
      <rPr>
        <b/>
        <sz val="12"/>
        <color rgb="FFFF0000"/>
        <rFont val="Arial"/>
        <family val="2"/>
        <charset val="238"/>
      </rPr>
      <t xml:space="preserve">OM3 </t>
    </r>
    <r>
      <rPr>
        <sz val="12"/>
        <color rgb="FFFF0000"/>
        <rFont val="Arial"/>
        <family val="2"/>
        <charset val="238"/>
      </rPr>
      <t>- Obszar merytoryczny DEMOGRAFIA, AKTYWNE STARZENIE SIĘ</t>
    </r>
  </si>
  <si>
    <t>lipiec</t>
  </si>
  <si>
    <r>
      <t xml:space="preserve">wyjazdowe spotkanie koordynacyjne DPP oraz Seminarium Europejski wymiar Eko-Doradców    </t>
    </r>
    <r>
      <rPr>
        <b/>
        <sz val="12"/>
        <color rgb="FF00B050"/>
        <rFont val="Arial"/>
        <family val="2"/>
        <charset val="238"/>
      </rPr>
      <t xml:space="preserve"> OM2</t>
    </r>
  </si>
  <si>
    <t xml:space="preserve">Spotkanie koordynacyjne oraz seria  spotkań z samorządami nt. roli eko - doradców. Prezentacja dobrych praktyk z zagranicy. </t>
  </si>
  <si>
    <t>III Kongres Srebrnej Gospodarki</t>
  </si>
  <si>
    <t>październik</t>
  </si>
  <si>
    <t>kongres z udziałem prelegentów z regionów DPP oraz instytucji europejskich</t>
  </si>
  <si>
    <t>rady seniorów z regionów Polski Południowej, seniorzy</t>
  </si>
  <si>
    <r>
      <rPr>
        <b/>
        <sz val="12"/>
        <color rgb="FF00B050"/>
        <rFont val="Arial"/>
        <family val="2"/>
        <charset val="238"/>
      </rPr>
      <t>OM2</t>
    </r>
    <r>
      <rPr>
        <sz val="12"/>
        <color rgb="FF00B050"/>
        <rFont val="Arial"/>
        <family val="2"/>
        <charset val="238"/>
      </rPr>
      <t xml:space="preserve"> - Obszar Merytoryczny ENERGIA, OCHRONA ŚRODOWISKA, GOSPODARKA WODNA</t>
    </r>
  </si>
  <si>
    <t>L.p.</t>
  </si>
  <si>
    <r>
      <t xml:space="preserve">III Kongres Srebrnej Gospodarki                    </t>
    </r>
    <r>
      <rPr>
        <b/>
        <sz val="12"/>
        <color rgb="FFFF0000"/>
        <rFont val="Arial"/>
        <family val="2"/>
        <charset val="238"/>
      </rPr>
      <t>OM3</t>
    </r>
  </si>
  <si>
    <t>w przypadku zaintersowania zorganizowana zostanie wizyta studyjna w jednym z zagranicznych regionów partnerskich, który posiada doświadczenie w eko-doradztwie</t>
  </si>
  <si>
    <t xml:space="preserve">Spotkanie koordynacyjne partnerów Domu Polski Południowej w Brukseli i Seminarium  z samorządami nt. roli eko - doradców. </t>
  </si>
  <si>
    <t>transport ekspertów na miejscu</t>
  </si>
  <si>
    <t>2 posiłki z ekspertami</t>
  </si>
  <si>
    <t>KE, KR, PE</t>
  </si>
  <si>
    <t>Po stronie DPP jest pozyskanie prelegentów - ekspertów z instytucji europejskich, oraz z regionów DPP</t>
  </si>
  <si>
    <t>kwiecień lub wrzesień</t>
  </si>
  <si>
    <t>listopad</t>
  </si>
  <si>
    <t>koniec lutego tbc</t>
  </si>
  <si>
    <t>13 - 17 maja</t>
  </si>
  <si>
    <t>EU Industry Day 2019</t>
  </si>
  <si>
    <t>„Regionalne transformacje przemysłowe w nowym budżecie UE i ich wpływ na europejską gospodarkę” w ramach EU Industry Day 2019</t>
  </si>
  <si>
    <t>EU Industry Day 2019 - to największe wydarzenie związane z rozwojem gospodarki europejskiej, na którym omawiane są nowe trendy przemysłowe, społeczne i środowiskowe, które mogą mieć istotny wpływ na przyszłość kształtowania się nowej polityki przemysłowej UE.</t>
  </si>
  <si>
    <t>Komisja Europejska, Parlament Europejski, Eurocol, europejskie regiony węglowe</t>
  </si>
  <si>
    <t>Katowice</t>
  </si>
  <si>
    <t>18-20 czerwca</t>
  </si>
  <si>
    <t>marzec</t>
  </si>
  <si>
    <t>Europejski Tydzień Regionów i Miast 2019</t>
  </si>
  <si>
    <t>EWRC 2019 to największe europejskie wydarzenie, współorganizowane przez EKR i DG REGIO. Celem wydarzenia jest wymiana dobrych praktyk oraz wiedzy fachowej w dziedzinie rozwoju regionalnego i miejskiego.</t>
  </si>
  <si>
    <t>wrzesień</t>
  </si>
  <si>
    <t xml:space="preserve">Brukselskie przedstawicielstwa regionalne i  lokalne </t>
  </si>
  <si>
    <t xml:space="preserve">Horyzont 2020 </t>
  </si>
  <si>
    <t xml:space="preserve">Uczelnie i biznes z województwa śląskiego </t>
  </si>
  <si>
    <t>Sektor</t>
  </si>
  <si>
    <t>Samorząd</t>
  </si>
  <si>
    <t>Biznes</t>
  </si>
  <si>
    <t>Biznes, nauka, samorząd</t>
  </si>
  <si>
    <t xml:space="preserve">Nauka, samorząd </t>
  </si>
  <si>
    <t>Biznes, samorząd</t>
  </si>
  <si>
    <t>Samorząd, nauka</t>
  </si>
  <si>
    <t xml:space="preserve">Europejski Tydzień Zrównoważonej Energii 2019 to coroczna inicjatywa Komisji Europejskiej promująca wiedzę o energetyce i rozwiązania dotyczące czystej, bezpiecznej i efektywnej energii.  </t>
  </si>
  <si>
    <t>Przedstawiciele władz regionalnych i lokalnych</t>
  </si>
  <si>
    <t>Przedstawiciele samorządów regionalnych i lokalnych UE, przedstawiciele biur lokalnych i regionalnych w Brukseli oraz eksperci z wybranych dziedzin</t>
  </si>
  <si>
    <t>Eksperci z branży przemysłowej, przedstawiciele regionów, KE, PE</t>
  </si>
  <si>
    <t>Kilkudniowe wydarzenie pozwalające organom publicznym, instytucjom biznesu oraz uczelniom prezentować wizje i pomysły, które mogą przyczynić się do realizacji wspólnej Unii Energetycznej</t>
  </si>
  <si>
    <t xml:space="preserve">PLAN DZIAŁAŃ STOWARZYSZENIA PRO SILESIA i DOMU POLSKI POŁUDNIOWEJ W BRUKSELI NA 2019 r. </t>
  </si>
  <si>
    <t>Pro Silesia</t>
  </si>
  <si>
    <t>5-6 luty</t>
  </si>
  <si>
    <t>styczeń / luty</t>
  </si>
  <si>
    <t>KPK Belgia, ERRIN</t>
  </si>
  <si>
    <t>Biznes, nauka</t>
  </si>
  <si>
    <t>W lipcu 2019 r. KE opublikuje nowe tematy wezwań do składania wniosków na 2020.</t>
  </si>
  <si>
    <t>Warsztaty organizowane przez przedstawicieli biur regionalnych, poświęcone polityce regionalnej UE</t>
  </si>
  <si>
    <t>Przekazanie prezydencji DPP przez województwo śląskie na ręce województwa małopolskiego. Wydarzenie promocyjne. Wizyta studyjna Radnych Woj. Śląskiego w Brukseli</t>
  </si>
  <si>
    <t>przekazanie prezydencji w obecności Marszałków DPP, połączone z promocją kulturową regionu (pokaz filmowy bądź koncert)</t>
  </si>
  <si>
    <t>EU Sustainable Energy Week 2019
(Wizyta studyjna Radnych Woj. Śląskiego w Brukseli)</t>
  </si>
  <si>
    <t>Konferencja "Smart Cities"</t>
  </si>
  <si>
    <t>Samorząd, biznes, nauka</t>
  </si>
  <si>
    <t xml:space="preserve">Inteligente rozwiazania miejskie - najlepsze Europejskie praktyki.  </t>
  </si>
  <si>
    <t xml:space="preserve">Miasta Woj. Śląskiego </t>
  </si>
  <si>
    <t>II Kongres "Nowe specjalizacje, nowe możliwości"</t>
  </si>
  <si>
    <t>Druga edycja kongresu. Tematyka: zielona gospodarka i przemysły wschodzące</t>
  </si>
  <si>
    <t>przedstawiciele samorządów regionalnych i loklanych UE, uczelnie wyższe, klastry, przedsiębiorcy</t>
  </si>
  <si>
    <t>KE, PE, Wydz. Rozwoju Regionalnego UMWŚl</t>
  </si>
  <si>
    <t xml:space="preserve">Pro Silesia </t>
  </si>
  <si>
    <t xml:space="preserve">Szkolenia dla przedstawicieli śląskich uczelni i firm (poparte analizą zapotrzebowania). </t>
  </si>
  <si>
    <t>Perspektywy dynamicznego rozwoju Woj. Ślaskiego - dziś i jutro</t>
  </si>
  <si>
    <t>Spotkanie z Christopherem Toddem, Dyrektor Wydziału ds.Polski KE</t>
  </si>
  <si>
    <t>KE</t>
  </si>
  <si>
    <t>Nagroda dla przedsiębiorców z terenu Woj. Śląskiego za współpracę międzysektorową i międzynarodową</t>
  </si>
  <si>
    <t>Nagroda  "Pro Silesia" w ramach EKMŚP</t>
  </si>
  <si>
    <t xml:space="preserve">Przedsiębiorcy z terenu Woj. Śląskiego </t>
  </si>
  <si>
    <t>Nagroda - wyjazd studyjny do Brukseli</t>
  </si>
  <si>
    <t xml:space="preserve">Przekazanie Prezydencji DPP </t>
  </si>
  <si>
    <t>ERRIN, Eurocities, Smart Cites Association</t>
  </si>
  <si>
    <t>Tematyka poparta konstulacjami z zainteresowanymi podmiotami.</t>
  </si>
  <si>
    <t>ERRIN</t>
  </si>
  <si>
    <t>Zaangażowanie w prace sieci ERRIN (grupy ds. transportu, smart cities)</t>
  </si>
  <si>
    <t>EER</t>
  </si>
  <si>
    <t>Opracowanie wniosku o tytuł Europejskiego Regionus Przedsiębiorczości 2020</t>
  </si>
  <si>
    <t>Promocja gospodarcza regionu</t>
  </si>
  <si>
    <t>Opracowanie fiszki projektu pozakonkursowego na promocję gospodarczą regionu oraz działania związane z tworzeniem przyjaznych warunków do inwestowanie i eksportowania śląskim przedsiębiorcom</t>
  </si>
  <si>
    <t>Global Silesia</t>
  </si>
  <si>
    <t>Cykliczne spotkania dla przedsiębiorców z Województwa Śląskiego w zakresie internacjonalizacji, a także przekazanie dobrych praktyk w obszarze umiędzynarodowienia MŚP</t>
  </si>
  <si>
    <t>Akademia Dyplomacji</t>
  </si>
  <si>
    <t>Merytoryczne wsparcie Akademii Dyplomacji</t>
  </si>
  <si>
    <t>"Zielona publikacja"</t>
  </si>
  <si>
    <t>Opracowanie publikacji nt. zielonej gospodarki w regionie w ramach EU Green Week</t>
  </si>
  <si>
    <t>Agenda Miejska</t>
  </si>
  <si>
    <t>Działanie w ramach Partnerstwa ds. kultury i dziedzictwa kulturowego Agendy Miejskiej</t>
  </si>
  <si>
    <t>Newsletter</t>
  </si>
  <si>
    <t>Comiesięczne informacje dedykowane poszczególnym sektorom: biznes, nauka, samorząd</t>
  </si>
  <si>
    <t>Webinaria</t>
  </si>
  <si>
    <t>Animowane publikacje nt. najnowszych projektów i programów unijnych</t>
  </si>
  <si>
    <t>całoroczne</t>
  </si>
  <si>
    <t>członkowie stowarzyszenia Pro Silesia, region</t>
  </si>
  <si>
    <t>Województwo Śląskie</t>
  </si>
  <si>
    <t>I kwartał 2019</t>
  </si>
  <si>
    <t>biznes</t>
  </si>
  <si>
    <t>osoby zainteresowane protokołami dyplomatycznymi oraz strukturami Unijnymi</t>
  </si>
  <si>
    <t xml:space="preserve">Uniwersytet Śląski </t>
  </si>
  <si>
    <t>nauka</t>
  </si>
  <si>
    <t>II kwartał 2019</t>
  </si>
  <si>
    <t>uczestnicy targów, kongresów, wydarzeń towarzyszących</t>
  </si>
  <si>
    <t>samorząd</t>
  </si>
  <si>
    <t>Samorząd, nauka, biznes</t>
  </si>
  <si>
    <t>osoby zapisane do newslettera zainteresowane tematyką biznes, nauka, samorząd, UE</t>
  </si>
  <si>
    <t>Przedstawiciele biznesu nauki i samorządu z Województwa Śląskiego</t>
  </si>
  <si>
    <t>Urzą Marszałkowski Województwa Śląskiego, Śląskie Centrum Przedsiębiorczości</t>
  </si>
  <si>
    <t>Urzą Marszałkowski Województwa Śląskiego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</si>
</sst>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€-2]\ #,##0"/>
    <numFmt numFmtId="165" formatCode="#,##0\ &quot;zł&quot;"/>
    <numFmt numFmtId="166" formatCode="_-[$€-2]\ * #,##0.00_-;\-[$€-2]\ * #,##0.00_-;_-[$€-2]\ * &quot;-&quot;??_-;_-@_-"/>
  </numFmts>
  <fonts count="22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1"/>
      <color rgb="FF7030A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sz val="12"/>
      <color theme="4"/>
      <name val="Arial"/>
      <family val="2"/>
      <charset val="238"/>
    </font>
    <font>
      <b/>
      <sz val="12"/>
      <color theme="4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00B050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4" borderId="7" xfId="0" applyFont="1" applyFill="1" applyBorder="1"/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quotePrefix="1" applyFont="1"/>
    <xf numFmtId="0" fontId="0" fillId="0" borderId="13" xfId="0" applyBorder="1" applyAlignment="1">
      <alignment horizontal="right" vertical="center" wrapText="1"/>
    </xf>
    <xf numFmtId="164" fontId="0" fillId="0" borderId="13" xfId="0" applyNumberFormat="1" applyBorder="1" applyAlignment="1">
      <alignment horizontal="right" vertical="center" wrapText="1"/>
    </xf>
    <xf numFmtId="165" fontId="0" fillId="0" borderId="14" xfId="0" applyNumberFormat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164" fontId="0" fillId="0" borderId="4" xfId="0" applyNumberFormat="1" applyBorder="1" applyAlignment="1">
      <alignment horizontal="right" vertical="center" wrapText="1"/>
    </xf>
    <xf numFmtId="164" fontId="4" fillId="0" borderId="19" xfId="0" applyNumberFormat="1" applyFont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64" fontId="0" fillId="0" borderId="20" xfId="0" applyNumberFormat="1" applyBorder="1" applyAlignment="1">
      <alignment horizontal="right" vertical="center"/>
    </xf>
    <xf numFmtId="165" fontId="0" fillId="0" borderId="21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165" fontId="0" fillId="0" borderId="1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64" fontId="0" fillId="0" borderId="22" xfId="0" applyNumberFormat="1" applyBorder="1" applyAlignment="1">
      <alignment horizontal="right" vertical="center"/>
    </xf>
    <xf numFmtId="165" fontId="0" fillId="0" borderId="2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4" fontId="4" fillId="0" borderId="19" xfId="0" applyNumberFormat="1" applyFont="1" applyBorder="1" applyAlignment="1">
      <alignment horizontal="right" vertical="center"/>
    </xf>
    <xf numFmtId="165" fontId="4" fillId="0" borderId="24" xfId="0" applyNumberFormat="1" applyFont="1" applyBorder="1"/>
    <xf numFmtId="164" fontId="0" fillId="0" borderId="4" xfId="0" applyNumberFormat="1" applyFill="1" applyBorder="1" applyAlignment="1">
      <alignment horizontal="right" vertical="center" wrapText="1"/>
    </xf>
    <xf numFmtId="165" fontId="0" fillId="0" borderId="23" xfId="0" applyNumberFormat="1" applyFill="1" applyBorder="1" applyAlignment="1">
      <alignment horizontal="right" vertical="center" wrapText="1"/>
    </xf>
    <xf numFmtId="0" fontId="0" fillId="0" borderId="22" xfId="0" applyFill="1" applyBorder="1" applyAlignment="1">
      <alignment horizontal="right" vertical="center" wrapText="1"/>
    </xf>
    <xf numFmtId="164" fontId="0" fillId="0" borderId="22" xfId="0" applyNumberFormat="1" applyFill="1" applyBorder="1" applyAlignment="1">
      <alignment horizontal="right" vertical="center" wrapText="1"/>
    </xf>
    <xf numFmtId="164" fontId="4" fillId="0" borderId="19" xfId="0" applyNumberFormat="1" applyFont="1" applyBorder="1" applyAlignment="1">
      <alignment horizontal="right" wrapText="1"/>
    </xf>
    <xf numFmtId="165" fontId="4" fillId="0" borderId="24" xfId="0" applyNumberFormat="1" applyFont="1" applyBorder="1" applyAlignment="1">
      <alignment wrapText="1"/>
    </xf>
    <xf numFmtId="164" fontId="0" fillId="0" borderId="20" xfId="0" applyNumberFormat="1" applyBorder="1" applyAlignment="1">
      <alignment horizontal="right" vertical="center" wrapText="1"/>
    </xf>
    <xf numFmtId="165" fontId="0" fillId="0" borderId="21" xfId="0" applyNumberFormat="1" applyFill="1" applyBorder="1" applyAlignment="1">
      <alignment horizontal="right" vertical="center" wrapText="1"/>
    </xf>
    <xf numFmtId="165" fontId="0" fillId="0" borderId="21" xfId="0" applyNumberFormat="1" applyBorder="1" applyAlignment="1">
      <alignment horizontal="right" vertical="center" wrapText="1"/>
    </xf>
    <xf numFmtId="165" fontId="0" fillId="0" borderId="23" xfId="0" applyNumberFormat="1" applyBorder="1" applyAlignment="1">
      <alignment horizontal="right" vertical="center" wrapText="1"/>
    </xf>
    <xf numFmtId="165" fontId="0" fillId="0" borderId="0" xfId="0" applyNumberFormat="1"/>
    <xf numFmtId="0" fontId="0" fillId="0" borderId="0" xfId="0" applyAlignment="1">
      <alignment vertical="center"/>
    </xf>
    <xf numFmtId="0" fontId="0" fillId="0" borderId="20" xfId="0" applyFill="1" applyBorder="1" applyAlignment="1">
      <alignment horizontal="right" vertical="center" wrapText="1"/>
    </xf>
    <xf numFmtId="164" fontId="0" fillId="0" borderId="20" xfId="0" applyNumberFormat="1" applyFill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/>
    </xf>
    <xf numFmtId="0" fontId="0" fillId="0" borderId="22" xfId="0" applyBorder="1"/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165" fontId="6" fillId="0" borderId="25" xfId="0" applyNumberFormat="1" applyFont="1" applyBorder="1" applyAlignment="1">
      <alignment horizontal="right" vertical="center" wrapText="1"/>
    </xf>
    <xf numFmtId="165" fontId="0" fillId="0" borderId="14" xfId="0" applyNumberFormat="1" applyFill="1" applyBorder="1" applyAlignment="1">
      <alignment horizontal="right" vertical="center" wrapText="1"/>
    </xf>
    <xf numFmtId="166" fontId="4" fillId="7" borderId="46" xfId="0" applyNumberFormat="1" applyFont="1" applyFill="1" applyBorder="1" applyAlignment="1">
      <alignment vertical="center"/>
    </xf>
    <xf numFmtId="0" fontId="0" fillId="7" borderId="48" xfId="0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165" fontId="0" fillId="0" borderId="47" xfId="0" applyNumberFormat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right" vertical="center" wrapText="1"/>
    </xf>
    <xf numFmtId="165" fontId="7" fillId="0" borderId="14" xfId="0" applyNumberFormat="1" applyFont="1" applyBorder="1" applyAlignment="1">
      <alignment wrapText="1"/>
    </xf>
    <xf numFmtId="165" fontId="6" fillId="0" borderId="21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5" fontId="6" fillId="0" borderId="23" xfId="0" applyNumberFormat="1" applyFont="1" applyBorder="1" applyAlignment="1">
      <alignment horizontal="right" vertical="center"/>
    </xf>
    <xf numFmtId="165" fontId="7" fillId="0" borderId="24" xfId="0" applyNumberFormat="1" applyFont="1" applyBorder="1"/>
    <xf numFmtId="165" fontId="6" fillId="0" borderId="21" xfId="0" applyNumberFormat="1" applyFont="1" applyFill="1" applyBorder="1" applyAlignment="1">
      <alignment horizontal="right" vertical="center" wrapText="1"/>
    </xf>
    <xf numFmtId="165" fontId="6" fillId="0" borderId="23" xfId="0" applyNumberFormat="1" applyFont="1" applyFill="1" applyBorder="1" applyAlignment="1">
      <alignment horizontal="right" vertical="center" wrapText="1"/>
    </xf>
    <xf numFmtId="165" fontId="6" fillId="0" borderId="25" xfId="0" applyNumberFormat="1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0" fillId="0" borderId="0" xfId="0" applyFont="1"/>
    <xf numFmtId="165" fontId="21" fillId="0" borderId="50" xfId="0" applyNumberFormat="1" applyFont="1" applyBorder="1" applyAlignment="1">
      <alignment wrapText="1"/>
    </xf>
    <xf numFmtId="165" fontId="3" fillId="0" borderId="14" xfId="0" applyNumberFormat="1" applyFont="1" applyBorder="1" applyAlignment="1">
      <alignment horizontal="right" vertical="center"/>
    </xf>
    <xf numFmtId="165" fontId="3" fillId="0" borderId="25" xfId="0" applyNumberFormat="1" applyFont="1" applyFill="1" applyBorder="1" applyAlignment="1">
      <alignment horizontal="right" vertical="center" wrapText="1"/>
    </xf>
    <xf numFmtId="165" fontId="21" fillId="7" borderId="46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16" fontId="11" fillId="9" borderId="4" xfId="0" applyNumberFormat="1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0" fillId="0" borderId="34" xfId="0" applyBorder="1" applyAlignment="1"/>
    <xf numFmtId="0" fontId="0" fillId="0" borderId="36" xfId="0" applyBorder="1" applyAlignment="1"/>
    <xf numFmtId="165" fontId="0" fillId="6" borderId="12" xfId="0" applyNumberFormat="1" applyFill="1" applyBorder="1" applyAlignment="1">
      <alignment horizontal="center" vertical="center" wrapText="1"/>
    </xf>
    <xf numFmtId="165" fontId="0" fillId="6" borderId="15" xfId="0" applyNumberFormat="1" applyFill="1" applyBorder="1" applyAlignment="1">
      <alignment horizontal="center" vertical="center" wrapText="1"/>
    </xf>
    <xf numFmtId="165" fontId="0" fillId="6" borderId="16" xfId="0" applyNumberForma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5" fillId="5" borderId="1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165" fontId="0" fillId="0" borderId="27" xfId="0" applyNumberFormat="1" applyBorder="1" applyAlignment="1">
      <alignment horizontal="center" vertical="center" wrapText="1"/>
    </xf>
    <xf numFmtId="165" fontId="0" fillId="0" borderId="26" xfId="0" applyNumberFormat="1" applyBorder="1" applyAlignment="1">
      <alignment horizontal="center" vertical="center" wrapText="1"/>
    </xf>
    <xf numFmtId="165" fontId="0" fillId="0" borderId="28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4" fillId="0" borderId="17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0" fillId="0" borderId="6" xfId="0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/>
    <xf numFmtId="0" fontId="0" fillId="0" borderId="35" xfId="0" applyFill="1" applyBorder="1" applyAlignment="1"/>
    <xf numFmtId="0" fontId="0" fillId="0" borderId="36" xfId="0" applyFill="1" applyBorder="1" applyAlignment="1"/>
    <xf numFmtId="0" fontId="4" fillId="0" borderId="17" xfId="0" applyFont="1" applyBorder="1" applyAlignment="1">
      <alignment horizontal="right"/>
    </xf>
    <xf numFmtId="0" fontId="4" fillId="7" borderId="44" xfId="0" applyFont="1" applyFill="1" applyBorder="1" applyAlignment="1">
      <alignment horizontal="right" vertical="center"/>
    </xf>
    <xf numFmtId="0" fontId="4" fillId="7" borderId="45" xfId="0" applyFont="1" applyFill="1" applyBorder="1" applyAlignment="1">
      <alignment horizontal="right" vertical="center"/>
    </xf>
    <xf numFmtId="0" fontId="5" fillId="5" borderId="37" xfId="0" applyFont="1" applyFill="1" applyBorder="1" applyAlignment="1">
      <alignment horizontal="center" vertical="center" wrapText="1"/>
    </xf>
    <xf numFmtId="0" fontId="0" fillId="0" borderId="38" xfId="0" applyBorder="1" applyAlignment="1"/>
    <xf numFmtId="0" fontId="0" fillId="0" borderId="39" xfId="0" applyBorder="1" applyAlignment="1"/>
    <xf numFmtId="0" fontId="4" fillId="0" borderId="43" xfId="0" applyFont="1" applyBorder="1" applyAlignment="1">
      <alignment horizontal="right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11" fillId="8" borderId="3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31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11" fillId="8" borderId="5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Prosilesia2/Dysk%20Google/00_2018/08_Plany%20i%20bud&#380;et/0_Plan%20zada&#324;%20i%20bud&#380;et%20DPP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dania DPP 2018"/>
      <sheetName val="Budżet DPP 2018"/>
    </sheetNames>
    <sheetDataSet>
      <sheetData sheetId="0" refreshError="1"/>
      <sheetData sheetId="1" refreshError="1">
        <row r="2">
          <cell r="K2">
            <v>4.4000000000000004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view="pageBreakPreview" zoomScale="70" zoomScaleNormal="70" zoomScaleSheetLayoutView="70" workbookViewId="0">
      <pane ySplit="2" topLeftCell="A3" activePane="bottomLeft" state="frozen"/>
      <selection pane="bottomLeft" activeCell="F7" sqref="F7"/>
    </sheetView>
  </sheetViews>
  <sheetFormatPr defaultColWidth="9.109375" defaultRowHeight="14.4" x14ac:dyDescent="0.3"/>
  <cols>
    <col min="1" max="1" width="9" style="1" bestFit="1" customWidth="1"/>
    <col min="2" max="2" width="27.6640625" style="1" customWidth="1"/>
    <col min="3" max="3" width="37.5546875" style="1" customWidth="1"/>
    <col min="4" max="4" width="17.5546875" style="1" customWidth="1"/>
    <col min="5" max="5" width="24.109375" style="1" customWidth="1"/>
    <col min="6" max="6" width="37.5546875" style="1" customWidth="1"/>
    <col min="7" max="8" width="26.33203125" style="1" customWidth="1"/>
    <col min="9" max="9" width="27.109375" style="1" customWidth="1"/>
    <col min="10" max="10" width="40.6640625" style="1" customWidth="1"/>
    <col min="11" max="16384" width="9.109375" style="1"/>
  </cols>
  <sheetData>
    <row r="1" spans="1:11" ht="40.5" customHeight="1" x14ac:dyDescent="0.25">
      <c r="A1" s="99" t="s">
        <v>146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1" ht="38.25" customHeight="1" x14ac:dyDescent="0.3">
      <c r="A2" s="78" t="s">
        <v>109</v>
      </c>
      <c r="B2" s="78" t="s">
        <v>0</v>
      </c>
      <c r="C2" s="78" t="s">
        <v>1</v>
      </c>
      <c r="D2" s="78" t="s">
        <v>2</v>
      </c>
      <c r="E2" s="78" t="s">
        <v>3</v>
      </c>
      <c r="F2" s="78" t="s">
        <v>4</v>
      </c>
      <c r="G2" s="78" t="s">
        <v>5</v>
      </c>
      <c r="H2" s="78" t="s">
        <v>134</v>
      </c>
      <c r="I2" s="78" t="s">
        <v>6</v>
      </c>
      <c r="J2" s="78" t="s">
        <v>7</v>
      </c>
    </row>
    <row r="3" spans="1:11" ht="124.5" customHeight="1" x14ac:dyDescent="0.3">
      <c r="A3" s="89">
        <v>1</v>
      </c>
      <c r="B3" s="89" t="s">
        <v>174</v>
      </c>
      <c r="C3" s="89" t="s">
        <v>154</v>
      </c>
      <c r="D3" s="89" t="s">
        <v>149</v>
      </c>
      <c r="E3" s="89" t="s">
        <v>8</v>
      </c>
      <c r="F3" s="89" t="s">
        <v>9</v>
      </c>
      <c r="G3" s="89" t="s">
        <v>10</v>
      </c>
      <c r="H3" s="89" t="s">
        <v>135</v>
      </c>
      <c r="I3" s="89" t="s">
        <v>28</v>
      </c>
      <c r="J3" s="89" t="s">
        <v>155</v>
      </c>
      <c r="K3" s="2"/>
    </row>
    <row r="4" spans="1:11" ht="124.5" customHeight="1" x14ac:dyDescent="0.3">
      <c r="A4" s="91">
        <v>2</v>
      </c>
      <c r="B4" s="91" t="s">
        <v>121</v>
      </c>
      <c r="C4" s="91" t="s">
        <v>122</v>
      </c>
      <c r="D4" s="91" t="s">
        <v>148</v>
      </c>
      <c r="E4" s="91" t="s">
        <v>8</v>
      </c>
      <c r="F4" s="91" t="s">
        <v>144</v>
      </c>
      <c r="G4" s="91" t="s">
        <v>124</v>
      </c>
      <c r="H4" s="91" t="s">
        <v>137</v>
      </c>
      <c r="I4" s="91" t="s">
        <v>147</v>
      </c>
      <c r="J4" s="91" t="s">
        <v>123</v>
      </c>
      <c r="K4" s="2"/>
    </row>
    <row r="5" spans="1:11" ht="124.5" customHeight="1" x14ac:dyDescent="0.3">
      <c r="A5" s="94">
        <v>3</v>
      </c>
      <c r="B5" s="96" t="s">
        <v>97</v>
      </c>
      <c r="C5" s="94" t="s">
        <v>90</v>
      </c>
      <c r="D5" s="94" t="s">
        <v>119</v>
      </c>
      <c r="E5" s="94" t="s">
        <v>8</v>
      </c>
      <c r="F5" s="94" t="s">
        <v>26</v>
      </c>
      <c r="G5" s="94" t="s">
        <v>19</v>
      </c>
      <c r="H5" s="94" t="s">
        <v>136</v>
      </c>
      <c r="I5" s="94" t="s">
        <v>12</v>
      </c>
      <c r="J5" s="94" t="s">
        <v>25</v>
      </c>
      <c r="K5" s="2"/>
    </row>
    <row r="6" spans="1:11" ht="105" customHeight="1" x14ac:dyDescent="0.3">
      <c r="A6" s="89">
        <v>4</v>
      </c>
      <c r="B6" s="89" t="s">
        <v>95</v>
      </c>
      <c r="C6" s="89" t="s">
        <v>91</v>
      </c>
      <c r="D6" s="89" t="s">
        <v>117</v>
      </c>
      <c r="E6" s="89" t="s">
        <v>86</v>
      </c>
      <c r="F6" s="89" t="s">
        <v>87</v>
      </c>
      <c r="G6" s="89" t="s">
        <v>23</v>
      </c>
      <c r="H6" s="89" t="s">
        <v>138</v>
      </c>
      <c r="I6" s="89" t="s">
        <v>29</v>
      </c>
      <c r="J6" s="89" t="s">
        <v>88</v>
      </c>
      <c r="K6" s="2"/>
    </row>
    <row r="7" spans="1:11" ht="153" customHeight="1" x14ac:dyDescent="0.3">
      <c r="A7" s="92">
        <v>5</v>
      </c>
      <c r="B7" s="92" t="s">
        <v>96</v>
      </c>
      <c r="C7" s="92" t="s">
        <v>27</v>
      </c>
      <c r="D7" s="93" t="s">
        <v>120</v>
      </c>
      <c r="E7" s="92" t="s">
        <v>8</v>
      </c>
      <c r="F7" s="92" t="s">
        <v>24</v>
      </c>
      <c r="G7" s="92" t="s">
        <v>15</v>
      </c>
      <c r="H7" s="92" t="s">
        <v>137</v>
      </c>
      <c r="I7" s="92" t="s">
        <v>11</v>
      </c>
      <c r="J7" s="92" t="s">
        <v>89</v>
      </c>
      <c r="K7" s="2"/>
    </row>
    <row r="8" spans="1:11" ht="153" customHeight="1" x14ac:dyDescent="0.3">
      <c r="A8" s="91">
        <v>6</v>
      </c>
      <c r="B8" s="91" t="s">
        <v>157</v>
      </c>
      <c r="C8" s="91" t="s">
        <v>159</v>
      </c>
      <c r="D8" s="91" t="s">
        <v>127</v>
      </c>
      <c r="E8" s="91" t="s">
        <v>125</v>
      </c>
      <c r="F8" s="91" t="s">
        <v>160</v>
      </c>
      <c r="G8" s="91" t="s">
        <v>175</v>
      </c>
      <c r="H8" s="91" t="s">
        <v>158</v>
      </c>
      <c r="I8" s="91" t="s">
        <v>147</v>
      </c>
      <c r="J8" s="91" t="s">
        <v>176</v>
      </c>
      <c r="K8" s="2"/>
    </row>
    <row r="9" spans="1:11" ht="105" customHeight="1" x14ac:dyDescent="0.3">
      <c r="A9" s="91">
        <v>7</v>
      </c>
      <c r="B9" s="91" t="s">
        <v>156</v>
      </c>
      <c r="C9" s="91" t="s">
        <v>145</v>
      </c>
      <c r="D9" s="91" t="s">
        <v>126</v>
      </c>
      <c r="E9" s="91" t="s">
        <v>8</v>
      </c>
      <c r="F9" s="91" t="s">
        <v>142</v>
      </c>
      <c r="G9" s="91" t="s">
        <v>15</v>
      </c>
      <c r="H9" s="91" t="s">
        <v>137</v>
      </c>
      <c r="I9" s="91" t="s">
        <v>28</v>
      </c>
      <c r="J9" s="91" t="s">
        <v>141</v>
      </c>
      <c r="K9" s="2"/>
    </row>
    <row r="10" spans="1:11" ht="98.25" customHeight="1" x14ac:dyDescent="0.3">
      <c r="A10" s="92">
        <v>8</v>
      </c>
      <c r="B10" s="92" t="s">
        <v>102</v>
      </c>
      <c r="C10" s="92" t="s">
        <v>103</v>
      </c>
      <c r="D10" s="92" t="s">
        <v>101</v>
      </c>
      <c r="E10" s="92" t="s">
        <v>22</v>
      </c>
      <c r="F10" s="92" t="s">
        <v>18</v>
      </c>
      <c r="G10" s="92" t="s">
        <v>20</v>
      </c>
      <c r="H10" s="92" t="s">
        <v>140</v>
      </c>
      <c r="I10" s="92" t="s">
        <v>12</v>
      </c>
      <c r="J10" s="92" t="s">
        <v>111</v>
      </c>
      <c r="K10" s="2"/>
    </row>
    <row r="11" spans="1:11" ht="98.25" customHeight="1" x14ac:dyDescent="0.3">
      <c r="A11" s="91">
        <v>9</v>
      </c>
      <c r="B11" s="91" t="s">
        <v>132</v>
      </c>
      <c r="C11" s="91" t="s">
        <v>166</v>
      </c>
      <c r="D11" s="91" t="s">
        <v>130</v>
      </c>
      <c r="E11" s="91" t="s">
        <v>125</v>
      </c>
      <c r="F11" s="91" t="s">
        <v>133</v>
      </c>
      <c r="G11" s="91" t="s">
        <v>150</v>
      </c>
      <c r="H11" s="91" t="s">
        <v>151</v>
      </c>
      <c r="I11" s="91" t="s">
        <v>147</v>
      </c>
      <c r="J11" s="91" t="s">
        <v>152</v>
      </c>
      <c r="K11" s="2"/>
    </row>
    <row r="12" spans="1:11" ht="98.25" customHeight="1" x14ac:dyDescent="0.3">
      <c r="A12" s="91">
        <v>10</v>
      </c>
      <c r="B12" s="91" t="s">
        <v>167</v>
      </c>
      <c r="C12" s="91" t="s">
        <v>168</v>
      </c>
      <c r="D12" s="91" t="s">
        <v>130</v>
      </c>
      <c r="E12" s="91" t="s">
        <v>125</v>
      </c>
      <c r="F12" s="91" t="s">
        <v>160</v>
      </c>
      <c r="G12" s="91" t="s">
        <v>169</v>
      </c>
      <c r="H12" s="91" t="s">
        <v>135</v>
      </c>
      <c r="I12" s="91" t="s">
        <v>147</v>
      </c>
      <c r="J12" s="91"/>
      <c r="K12" s="2"/>
    </row>
    <row r="13" spans="1:11" ht="98.25" customHeight="1" x14ac:dyDescent="0.3">
      <c r="A13" s="91">
        <v>11</v>
      </c>
      <c r="B13" s="91" t="s">
        <v>171</v>
      </c>
      <c r="C13" s="91" t="s">
        <v>170</v>
      </c>
      <c r="D13" s="91" t="s">
        <v>105</v>
      </c>
      <c r="E13" s="91" t="s">
        <v>125</v>
      </c>
      <c r="F13" s="91" t="s">
        <v>172</v>
      </c>
      <c r="G13" s="91"/>
      <c r="H13" s="91" t="s">
        <v>136</v>
      </c>
      <c r="I13" s="91" t="s">
        <v>147</v>
      </c>
      <c r="J13" s="91" t="s">
        <v>173</v>
      </c>
      <c r="K13" s="2"/>
    </row>
    <row r="14" spans="1:11" ht="98.25" customHeight="1" x14ac:dyDescent="0.3">
      <c r="A14" s="91">
        <v>12</v>
      </c>
      <c r="B14" s="91" t="s">
        <v>128</v>
      </c>
      <c r="C14" s="91" t="s">
        <v>153</v>
      </c>
      <c r="D14" s="91" t="s">
        <v>105</v>
      </c>
      <c r="E14" s="91" t="s">
        <v>8</v>
      </c>
      <c r="F14" s="91" t="s">
        <v>143</v>
      </c>
      <c r="G14" s="91" t="s">
        <v>131</v>
      </c>
      <c r="H14" s="91" t="s">
        <v>140</v>
      </c>
      <c r="I14" s="91" t="s">
        <v>147</v>
      </c>
      <c r="J14" s="91" t="s">
        <v>129</v>
      </c>
      <c r="K14" s="2"/>
    </row>
    <row r="15" spans="1:11" ht="66.75" customHeight="1" x14ac:dyDescent="0.3">
      <c r="A15" s="94">
        <v>13</v>
      </c>
      <c r="B15" s="94" t="s">
        <v>110</v>
      </c>
      <c r="C15" s="94" t="s">
        <v>106</v>
      </c>
      <c r="D15" s="94" t="s">
        <v>105</v>
      </c>
      <c r="E15" s="94" t="s">
        <v>13</v>
      </c>
      <c r="F15" s="94" t="s">
        <v>107</v>
      </c>
      <c r="G15" s="94" t="s">
        <v>115</v>
      </c>
      <c r="H15" s="94" t="s">
        <v>139</v>
      </c>
      <c r="I15" s="94" t="s">
        <v>12</v>
      </c>
      <c r="J15" s="94" t="s">
        <v>116</v>
      </c>
      <c r="K15" s="2"/>
    </row>
    <row r="16" spans="1:11" ht="66.75" customHeight="1" x14ac:dyDescent="0.3">
      <c r="A16" s="91">
        <v>14</v>
      </c>
      <c r="B16" s="91" t="s">
        <v>161</v>
      </c>
      <c r="C16" s="91" t="s">
        <v>162</v>
      </c>
      <c r="D16" s="91" t="s">
        <v>118</v>
      </c>
      <c r="E16" s="91" t="s">
        <v>125</v>
      </c>
      <c r="F16" s="91" t="s">
        <v>163</v>
      </c>
      <c r="G16" s="91" t="s">
        <v>164</v>
      </c>
      <c r="H16" s="91" t="s">
        <v>158</v>
      </c>
      <c r="I16" s="91" t="s">
        <v>165</v>
      </c>
      <c r="J16" s="91"/>
      <c r="K16" s="2"/>
    </row>
    <row r="17" spans="1:11" ht="86.25" customHeight="1" x14ac:dyDescent="0.3">
      <c r="A17" s="89">
        <v>15</v>
      </c>
      <c r="B17" s="95" t="s">
        <v>98</v>
      </c>
      <c r="C17" s="89" t="s">
        <v>16</v>
      </c>
      <c r="D17" s="89" t="s">
        <v>118</v>
      </c>
      <c r="E17" s="89" t="s">
        <v>8</v>
      </c>
      <c r="F17" s="89" t="s">
        <v>17</v>
      </c>
      <c r="G17" s="89" t="s">
        <v>21</v>
      </c>
      <c r="H17" s="89" t="s">
        <v>139</v>
      </c>
      <c r="I17" s="89" t="s">
        <v>28</v>
      </c>
      <c r="J17" s="89"/>
      <c r="K17" s="2"/>
    </row>
    <row r="18" spans="1:11" ht="86.25" customHeight="1" x14ac:dyDescent="0.3">
      <c r="A18" s="146">
        <v>16</v>
      </c>
      <c r="B18" s="91" t="s">
        <v>177</v>
      </c>
      <c r="C18" s="91" t="s">
        <v>178</v>
      </c>
      <c r="D18" s="91" t="s">
        <v>195</v>
      </c>
      <c r="E18" s="91" t="s">
        <v>8</v>
      </c>
      <c r="F18" s="91" t="s">
        <v>196</v>
      </c>
      <c r="G18" s="91"/>
      <c r="H18" s="91" t="s">
        <v>158</v>
      </c>
      <c r="I18" s="91" t="s">
        <v>147</v>
      </c>
      <c r="J18" s="147"/>
      <c r="K18" s="2"/>
    </row>
    <row r="19" spans="1:11" ht="86.25" customHeight="1" x14ac:dyDescent="0.3">
      <c r="A19" s="146">
        <v>17</v>
      </c>
      <c r="B19" s="91" t="s">
        <v>179</v>
      </c>
      <c r="C19" s="91" t="s">
        <v>180</v>
      </c>
      <c r="D19" s="91"/>
      <c r="E19" s="91"/>
      <c r="F19" s="91" t="s">
        <v>197</v>
      </c>
      <c r="G19" s="91" t="s">
        <v>208</v>
      </c>
      <c r="H19" s="91" t="s">
        <v>158</v>
      </c>
      <c r="I19" s="91" t="s">
        <v>147</v>
      </c>
      <c r="J19" s="147"/>
      <c r="K19" s="2"/>
    </row>
    <row r="20" spans="1:11" ht="120" customHeight="1" x14ac:dyDescent="0.3">
      <c r="A20" s="146">
        <v>18</v>
      </c>
      <c r="B20" s="91" t="s">
        <v>181</v>
      </c>
      <c r="C20" s="91" t="s">
        <v>182</v>
      </c>
      <c r="D20" s="91" t="s">
        <v>198</v>
      </c>
      <c r="E20" s="91" t="s">
        <v>125</v>
      </c>
      <c r="F20" s="91" t="s">
        <v>172</v>
      </c>
      <c r="G20" s="91" t="s">
        <v>209</v>
      </c>
      <c r="H20" s="91" t="s">
        <v>199</v>
      </c>
      <c r="I20" s="91" t="s">
        <v>147</v>
      </c>
      <c r="J20" s="147"/>
      <c r="K20" s="2"/>
    </row>
    <row r="21" spans="1:11" ht="120" customHeight="1" x14ac:dyDescent="0.3">
      <c r="A21" s="146">
        <v>19</v>
      </c>
      <c r="B21" s="91" t="s">
        <v>183</v>
      </c>
      <c r="C21" s="91" t="s">
        <v>184</v>
      </c>
      <c r="D21" s="91" t="s">
        <v>195</v>
      </c>
      <c r="E21" s="91" t="s">
        <v>125</v>
      </c>
      <c r="F21" s="91" t="s">
        <v>172</v>
      </c>
      <c r="G21" s="91" t="s">
        <v>210</v>
      </c>
      <c r="H21" s="91" t="s">
        <v>199</v>
      </c>
      <c r="I21" s="91" t="s">
        <v>147</v>
      </c>
      <c r="J21" s="147"/>
      <c r="K21" s="2"/>
    </row>
    <row r="22" spans="1:11" ht="120" customHeight="1" x14ac:dyDescent="0.3">
      <c r="A22" s="146">
        <v>20</v>
      </c>
      <c r="B22" s="91" t="s">
        <v>185</v>
      </c>
      <c r="C22" s="91" t="s">
        <v>186</v>
      </c>
      <c r="D22" s="91" t="s">
        <v>195</v>
      </c>
      <c r="E22" s="91" t="s">
        <v>125</v>
      </c>
      <c r="F22" s="91" t="s">
        <v>200</v>
      </c>
      <c r="G22" s="91" t="s">
        <v>201</v>
      </c>
      <c r="H22" s="91" t="s">
        <v>202</v>
      </c>
      <c r="I22" s="91"/>
      <c r="J22" s="147"/>
      <c r="K22" s="2"/>
    </row>
    <row r="23" spans="1:11" ht="120" customHeight="1" x14ac:dyDescent="0.3">
      <c r="A23" s="146">
        <v>21</v>
      </c>
      <c r="B23" s="91" t="s">
        <v>187</v>
      </c>
      <c r="C23" s="91" t="s">
        <v>188</v>
      </c>
      <c r="D23" s="91" t="s">
        <v>203</v>
      </c>
      <c r="E23" s="91" t="s">
        <v>8</v>
      </c>
      <c r="F23" s="91" t="s">
        <v>204</v>
      </c>
      <c r="G23" s="91"/>
      <c r="H23" s="91" t="s">
        <v>206</v>
      </c>
      <c r="I23" s="91" t="s">
        <v>147</v>
      </c>
      <c r="J23" s="147"/>
      <c r="K23" s="2"/>
    </row>
    <row r="24" spans="1:11" ht="120" customHeight="1" x14ac:dyDescent="0.3">
      <c r="A24" s="146">
        <v>22</v>
      </c>
      <c r="B24" s="91" t="s">
        <v>189</v>
      </c>
      <c r="C24" s="91" t="s">
        <v>190</v>
      </c>
      <c r="D24" s="91" t="s">
        <v>195</v>
      </c>
      <c r="E24" s="91" t="s">
        <v>8</v>
      </c>
      <c r="F24" s="91" t="s">
        <v>205</v>
      </c>
      <c r="G24" s="91"/>
      <c r="H24" s="91" t="s">
        <v>205</v>
      </c>
      <c r="I24" s="91" t="s">
        <v>147</v>
      </c>
      <c r="J24" s="147"/>
      <c r="K24" s="2"/>
    </row>
    <row r="25" spans="1:11" ht="120" customHeight="1" x14ac:dyDescent="0.3">
      <c r="A25" s="146">
        <v>23</v>
      </c>
      <c r="B25" s="91" t="s">
        <v>191</v>
      </c>
      <c r="C25" s="91" t="s">
        <v>192</v>
      </c>
      <c r="D25" s="91" t="s">
        <v>195</v>
      </c>
      <c r="E25" s="91"/>
      <c r="F25" s="91" t="s">
        <v>207</v>
      </c>
      <c r="G25" s="91"/>
      <c r="H25" s="91" t="s">
        <v>206</v>
      </c>
      <c r="I25" s="91"/>
      <c r="J25" s="147"/>
      <c r="K25" s="2"/>
    </row>
    <row r="26" spans="1:11" ht="120" customHeight="1" x14ac:dyDescent="0.3">
      <c r="A26" s="148">
        <v>24</v>
      </c>
      <c r="B26" s="149" t="s">
        <v>193</v>
      </c>
      <c r="C26" s="149" t="s">
        <v>194</v>
      </c>
      <c r="D26" s="91" t="s">
        <v>195</v>
      </c>
      <c r="E26" s="149"/>
      <c r="F26" s="149"/>
      <c r="G26" s="149"/>
      <c r="H26" s="149"/>
      <c r="I26" s="149"/>
      <c r="J26" s="150"/>
      <c r="K26" s="2"/>
    </row>
    <row r="27" spans="1:11" ht="33.75" customHeight="1" x14ac:dyDescent="0.3">
      <c r="A27" s="102" t="s">
        <v>14</v>
      </c>
      <c r="B27" s="102"/>
      <c r="C27" s="104" t="s">
        <v>99</v>
      </c>
      <c r="D27" s="104"/>
      <c r="E27" s="104"/>
      <c r="F27" s="104"/>
      <c r="G27" s="104"/>
      <c r="H27" s="90"/>
      <c r="I27" s="79"/>
      <c r="J27" s="79"/>
    </row>
    <row r="28" spans="1:11" ht="25.5" customHeight="1" x14ac:dyDescent="0.3">
      <c r="A28" s="103"/>
      <c r="B28" s="103"/>
      <c r="C28" s="105" t="s">
        <v>108</v>
      </c>
      <c r="D28" s="105"/>
      <c r="E28" s="105"/>
      <c r="F28" s="105"/>
      <c r="G28" s="105"/>
      <c r="H28" s="87"/>
      <c r="I28" s="79"/>
      <c r="J28" s="79"/>
    </row>
    <row r="29" spans="1:11" ht="25.5" customHeight="1" x14ac:dyDescent="0.3">
      <c r="A29" s="103"/>
      <c r="B29" s="103"/>
      <c r="C29" s="106" t="s">
        <v>100</v>
      </c>
      <c r="D29" s="106"/>
      <c r="E29" s="106"/>
      <c r="F29" s="106"/>
      <c r="G29" s="106"/>
      <c r="H29" s="88"/>
      <c r="I29" s="79"/>
      <c r="J29" s="79"/>
    </row>
    <row r="30" spans="1:11" ht="17.399999999999999" x14ac:dyDescent="0.3">
      <c r="C30" s="97"/>
      <c r="D30" s="97"/>
      <c r="E30" s="97"/>
      <c r="F30" s="97"/>
      <c r="G30" s="97"/>
      <c r="H30" s="85"/>
    </row>
    <row r="31" spans="1:11" x14ac:dyDescent="0.25">
      <c r="C31" s="98"/>
      <c r="D31" s="98"/>
      <c r="E31" s="98"/>
      <c r="F31" s="98"/>
      <c r="G31" s="98"/>
      <c r="H31" s="86"/>
    </row>
  </sheetData>
  <autoFilter ref="A2:K29"/>
  <mergeCells count="7">
    <mergeCell ref="C30:G30"/>
    <mergeCell ref="C31:G31"/>
    <mergeCell ref="A1:J1"/>
    <mergeCell ref="A27:B29"/>
    <mergeCell ref="C27:G27"/>
    <mergeCell ref="C28:G28"/>
    <mergeCell ref="C29:G29"/>
  </mergeCells>
  <pageMargins left="0.19685039370078741" right="0.19685039370078741" top="0.19685039370078741" bottom="0.19685039370078741" header="0.31496062992125984" footer="0.31496062992125984"/>
  <pageSetup paperSize="9" scale="50" fitToHeight="0" orientation="landscape" horizontalDpi="4294967293" copies="2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57"/>
  <sheetViews>
    <sheetView zoomScale="130" zoomScaleNormal="130" workbookViewId="0">
      <pane ySplit="2" topLeftCell="A44" activePane="bottomLeft" state="frozen"/>
      <selection pane="bottomLeft" activeCell="B21" sqref="B21:B28"/>
    </sheetView>
  </sheetViews>
  <sheetFormatPr defaultRowHeight="14.4" x14ac:dyDescent="0.3"/>
  <cols>
    <col min="1" max="1" width="4.88671875" customWidth="1"/>
    <col min="2" max="2" width="22.6640625" customWidth="1"/>
    <col min="3" max="3" width="34.6640625" customWidth="1"/>
    <col min="4" max="4" width="9" customWidth="1"/>
    <col min="5" max="5" width="6.33203125" customWidth="1"/>
    <col min="6" max="6" width="10.5546875" customWidth="1"/>
    <col min="7" max="7" width="6.88671875" customWidth="1"/>
    <col min="8" max="8" width="12.44140625" customWidth="1"/>
    <col min="9" max="9" width="19" customWidth="1"/>
    <col min="10" max="10" width="13.33203125" style="42" customWidth="1"/>
    <col min="11" max="11" width="7" customWidth="1"/>
    <col min="12" max="12" width="4.44140625" customWidth="1"/>
    <col min="19" max="19" width="29.109375" customWidth="1"/>
  </cols>
  <sheetData>
    <row r="1" spans="1:13" ht="45" customHeight="1" thickBot="1" x14ac:dyDescent="0.35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3" ht="45" customHeight="1" thickBot="1" x14ac:dyDescent="0.35">
      <c r="A2" s="3"/>
      <c r="B2" s="4" t="s">
        <v>31</v>
      </c>
      <c r="C2" s="5" t="s">
        <v>32</v>
      </c>
      <c r="D2" s="6" t="s">
        <v>33</v>
      </c>
      <c r="E2" s="5" t="s">
        <v>34</v>
      </c>
      <c r="F2" s="7" t="s">
        <v>35</v>
      </c>
      <c r="G2" s="6" t="s">
        <v>36</v>
      </c>
      <c r="H2" s="6" t="s">
        <v>37</v>
      </c>
      <c r="I2" s="8" t="s">
        <v>38</v>
      </c>
      <c r="J2" s="9" t="s">
        <v>39</v>
      </c>
      <c r="K2" s="10">
        <v>4.4000000000000004</v>
      </c>
      <c r="L2" s="11" t="s">
        <v>40</v>
      </c>
      <c r="M2" s="10"/>
    </row>
    <row r="3" spans="1:13" x14ac:dyDescent="0.3">
      <c r="A3" s="107">
        <v>1</v>
      </c>
      <c r="B3" s="131" t="s">
        <v>41</v>
      </c>
      <c r="C3" s="46" t="s">
        <v>42</v>
      </c>
      <c r="D3" s="12">
        <v>2300</v>
      </c>
      <c r="E3" s="12">
        <v>1</v>
      </c>
      <c r="F3" s="12">
        <f>D3*E3</f>
        <v>2300</v>
      </c>
      <c r="G3" s="12">
        <v>0.21</v>
      </c>
      <c r="H3" s="13">
        <f>F3*(1+G3)</f>
        <v>2783</v>
      </c>
      <c r="I3" s="69">
        <f t="shared" ref="I3:I8" si="0">H3*KW</f>
        <v>12245.2</v>
      </c>
      <c r="J3" s="125" t="s">
        <v>28</v>
      </c>
    </row>
    <row r="4" spans="1:13" x14ac:dyDescent="0.3">
      <c r="A4" s="108"/>
      <c r="B4" s="132"/>
      <c r="C4" s="46" t="s">
        <v>43</v>
      </c>
      <c r="D4" s="12">
        <v>500</v>
      </c>
      <c r="E4" s="12">
        <v>1</v>
      </c>
      <c r="F4" s="12">
        <f>D4*E4</f>
        <v>500</v>
      </c>
      <c r="G4" s="12">
        <v>0.21</v>
      </c>
      <c r="H4" s="13">
        <f>F4*(1+G4)</f>
        <v>605</v>
      </c>
      <c r="I4" s="69">
        <f t="shared" ref="I4" si="1">H4*KW</f>
        <v>2662</v>
      </c>
      <c r="J4" s="126"/>
    </row>
    <row r="5" spans="1:13" x14ac:dyDescent="0.3">
      <c r="A5" s="108"/>
      <c r="B5" s="133"/>
      <c r="C5" s="47" t="s">
        <v>78</v>
      </c>
      <c r="D5" s="15">
        <v>450</v>
      </c>
      <c r="E5" s="12">
        <v>1</v>
      </c>
      <c r="F5" s="12">
        <f t="shared" ref="F5:F8" si="2">D5*E5</f>
        <v>450</v>
      </c>
      <c r="G5" s="12">
        <v>0</v>
      </c>
      <c r="H5" s="13">
        <f t="shared" ref="H5:H8" si="3">F5*(1+G5)</f>
        <v>450</v>
      </c>
      <c r="I5" s="69">
        <f t="shared" si="0"/>
        <v>1980.0000000000002</v>
      </c>
      <c r="J5" s="126"/>
    </row>
    <row r="6" spans="1:13" x14ac:dyDescent="0.3">
      <c r="A6" s="108"/>
      <c r="B6" s="133"/>
      <c r="C6" s="48" t="s">
        <v>44</v>
      </c>
      <c r="D6" s="16">
        <v>25</v>
      </c>
      <c r="E6" s="12">
        <v>100</v>
      </c>
      <c r="F6" s="12">
        <f t="shared" si="2"/>
        <v>2500</v>
      </c>
      <c r="G6" s="12">
        <v>0.21</v>
      </c>
      <c r="H6" s="13">
        <f>F6*(1+G6)</f>
        <v>3025</v>
      </c>
      <c r="I6" s="69">
        <f t="shared" si="0"/>
        <v>13310.000000000002</v>
      </c>
      <c r="J6" s="126"/>
    </row>
    <row r="7" spans="1:13" x14ac:dyDescent="0.3">
      <c r="A7" s="108"/>
      <c r="B7" s="133"/>
      <c r="C7" s="48" t="s">
        <v>45</v>
      </c>
      <c r="D7" s="16">
        <v>27</v>
      </c>
      <c r="E7" s="12">
        <v>10</v>
      </c>
      <c r="F7" s="12">
        <f>D7*E7</f>
        <v>270</v>
      </c>
      <c r="G7" s="12">
        <v>0.21</v>
      </c>
      <c r="H7" s="13">
        <f>F7*(1+G7)</f>
        <v>326.7</v>
      </c>
      <c r="I7" s="69">
        <f t="shared" si="0"/>
        <v>1437.48</v>
      </c>
      <c r="J7" s="126"/>
    </row>
    <row r="8" spans="1:13" x14ac:dyDescent="0.3">
      <c r="A8" s="108"/>
      <c r="B8" s="133"/>
      <c r="C8" s="47" t="s">
        <v>46</v>
      </c>
      <c r="D8" s="16">
        <v>350</v>
      </c>
      <c r="E8" s="12">
        <v>1</v>
      </c>
      <c r="F8" s="12">
        <f t="shared" si="2"/>
        <v>350</v>
      </c>
      <c r="G8" s="12">
        <v>0</v>
      </c>
      <c r="H8" s="13">
        <f t="shared" si="3"/>
        <v>350</v>
      </c>
      <c r="I8" s="69">
        <f t="shared" si="0"/>
        <v>1540.0000000000002</v>
      </c>
      <c r="J8" s="126"/>
    </row>
    <row r="9" spans="1:13" x14ac:dyDescent="0.3">
      <c r="A9" s="108"/>
      <c r="B9" s="134"/>
      <c r="C9" s="49" t="s">
        <v>47</v>
      </c>
      <c r="D9" s="16"/>
      <c r="E9" s="16"/>
      <c r="F9" s="16"/>
      <c r="G9" s="16"/>
      <c r="H9" s="17"/>
      <c r="I9" s="69">
        <v>2500</v>
      </c>
      <c r="J9" s="126"/>
    </row>
    <row r="10" spans="1:13" x14ac:dyDescent="0.3">
      <c r="A10" s="108"/>
      <c r="B10" s="134"/>
      <c r="C10" s="49" t="s">
        <v>48</v>
      </c>
      <c r="D10" s="16">
        <v>160</v>
      </c>
      <c r="E10" s="16">
        <v>1</v>
      </c>
      <c r="F10" s="16">
        <f>D10*E10</f>
        <v>160</v>
      </c>
      <c r="G10" s="16">
        <v>0</v>
      </c>
      <c r="H10" s="17">
        <v>160</v>
      </c>
      <c r="I10" s="69">
        <f>H10*X</f>
        <v>704</v>
      </c>
      <c r="J10" s="126"/>
    </row>
    <row r="11" spans="1:13" x14ac:dyDescent="0.3">
      <c r="A11" s="108"/>
      <c r="B11" s="134"/>
      <c r="C11" s="49" t="s">
        <v>49</v>
      </c>
      <c r="D11" s="16"/>
      <c r="E11" s="16"/>
      <c r="F11" s="16"/>
      <c r="G11" s="16"/>
      <c r="H11" s="17"/>
      <c r="I11" s="69">
        <v>1000</v>
      </c>
      <c r="J11" s="126"/>
    </row>
    <row r="12" spans="1:13" ht="15" thickBot="1" x14ac:dyDescent="0.35">
      <c r="A12" s="109"/>
      <c r="B12" s="135"/>
      <c r="C12" s="136" t="s">
        <v>50</v>
      </c>
      <c r="D12" s="136"/>
      <c r="E12" s="136"/>
      <c r="F12" s="136"/>
      <c r="G12" s="117"/>
      <c r="H12" s="18">
        <f>SUM(H3:H11)</f>
        <v>7699.7</v>
      </c>
      <c r="I12" s="70">
        <f>SUM(I3:I11)</f>
        <v>37378.680000000008</v>
      </c>
      <c r="J12" s="127"/>
    </row>
    <row r="13" spans="1:13" x14ac:dyDescent="0.3">
      <c r="A13" s="107">
        <v>2</v>
      </c>
      <c r="B13" s="110" t="s">
        <v>51</v>
      </c>
      <c r="C13" s="50" t="s">
        <v>77</v>
      </c>
      <c r="D13" s="19"/>
      <c r="E13" s="20">
        <v>25</v>
      </c>
      <c r="F13" s="20"/>
      <c r="G13" s="20"/>
      <c r="H13" s="21"/>
      <c r="I13" s="71">
        <v>2500</v>
      </c>
      <c r="J13" s="114" t="s">
        <v>68</v>
      </c>
      <c r="K13" t="s">
        <v>81</v>
      </c>
    </row>
    <row r="14" spans="1:13" x14ac:dyDescent="0.3">
      <c r="A14" s="108"/>
      <c r="B14" s="111"/>
      <c r="C14" s="50" t="s">
        <v>52</v>
      </c>
      <c r="D14" s="19"/>
      <c r="E14" s="20">
        <v>25</v>
      </c>
      <c r="F14" s="20"/>
      <c r="G14" s="20"/>
      <c r="H14" s="23"/>
      <c r="I14" s="72">
        <v>5000</v>
      </c>
      <c r="J14" s="115"/>
    </row>
    <row r="15" spans="1:13" x14ac:dyDescent="0.3">
      <c r="A15" s="108"/>
      <c r="B15" s="112"/>
      <c r="C15" s="51" t="s">
        <v>53</v>
      </c>
      <c r="D15" s="25"/>
      <c r="E15" s="25">
        <v>25</v>
      </c>
      <c r="F15" s="20"/>
      <c r="G15" s="25"/>
      <c r="H15" s="26"/>
      <c r="I15" s="73">
        <v>5000</v>
      </c>
      <c r="J15" s="115"/>
    </row>
    <row r="16" spans="1:13" x14ac:dyDescent="0.3">
      <c r="A16" s="108"/>
      <c r="B16" s="112"/>
      <c r="C16" s="50" t="s">
        <v>69</v>
      </c>
      <c r="D16" s="19"/>
      <c r="E16" s="20"/>
      <c r="F16" s="20"/>
      <c r="G16" s="20"/>
      <c r="H16" s="28"/>
      <c r="I16" s="72">
        <v>2000</v>
      </c>
      <c r="J16" s="115"/>
    </row>
    <row r="17" spans="1:10" x14ac:dyDescent="0.3">
      <c r="A17" s="108"/>
      <c r="B17" s="112"/>
      <c r="C17" s="51" t="s">
        <v>47</v>
      </c>
      <c r="D17" s="25"/>
      <c r="E17" s="25"/>
      <c r="F17" s="20"/>
      <c r="G17" s="25"/>
      <c r="H17" s="28"/>
      <c r="I17" s="73">
        <v>2500</v>
      </c>
      <c r="J17" s="115"/>
    </row>
    <row r="18" spans="1:10" x14ac:dyDescent="0.3">
      <c r="A18" s="108"/>
      <c r="B18" s="112"/>
      <c r="C18" s="51" t="s">
        <v>46</v>
      </c>
      <c r="D18" s="25"/>
      <c r="E18" s="20"/>
      <c r="F18" s="20"/>
      <c r="G18" s="25"/>
      <c r="H18" s="28"/>
      <c r="I18" s="73">
        <v>500</v>
      </c>
      <c r="J18" s="115"/>
    </row>
    <row r="19" spans="1:10" x14ac:dyDescent="0.3">
      <c r="A19" s="108"/>
      <c r="B19" s="112"/>
      <c r="C19" s="47" t="s">
        <v>76</v>
      </c>
      <c r="D19" s="16"/>
      <c r="E19" s="12"/>
      <c r="F19" s="20"/>
      <c r="G19" s="25"/>
      <c r="H19" s="28"/>
      <c r="I19" s="73">
        <v>4000</v>
      </c>
      <c r="J19" s="115"/>
    </row>
    <row r="20" spans="1:10" ht="15" thickBot="1" x14ac:dyDescent="0.35">
      <c r="A20" s="109"/>
      <c r="B20" s="113"/>
      <c r="C20" s="117" t="s">
        <v>50</v>
      </c>
      <c r="D20" s="118"/>
      <c r="E20" s="118"/>
      <c r="F20" s="118"/>
      <c r="G20" s="118"/>
      <c r="H20" s="29">
        <f>SUM(H13:H19)</f>
        <v>0</v>
      </c>
      <c r="I20" s="74">
        <f>SUM(I13:I19)</f>
        <v>21500</v>
      </c>
      <c r="J20" s="116"/>
    </row>
    <row r="21" spans="1:10" ht="15" customHeight="1" x14ac:dyDescent="0.3">
      <c r="A21" s="107">
        <v>3</v>
      </c>
      <c r="B21" s="119" t="s">
        <v>72</v>
      </c>
      <c r="C21" s="52" t="s">
        <v>54</v>
      </c>
      <c r="D21" s="43">
        <v>160</v>
      </c>
      <c r="E21" s="43">
        <v>3</v>
      </c>
      <c r="F21" s="43">
        <f>D21*E21</f>
        <v>480</v>
      </c>
      <c r="G21" s="43">
        <v>0.21</v>
      </c>
      <c r="H21" s="44">
        <f>F21*(1+G21)</f>
        <v>580.79999999999995</v>
      </c>
      <c r="I21" s="75">
        <f>H21*X</f>
        <v>2555.52</v>
      </c>
      <c r="J21" s="125" t="s">
        <v>11</v>
      </c>
    </row>
    <row r="22" spans="1:10" ht="15" customHeight="1" x14ac:dyDescent="0.3">
      <c r="A22" s="108"/>
      <c r="B22" s="120"/>
      <c r="C22" s="53" t="s">
        <v>55</v>
      </c>
      <c r="D22" s="33">
        <v>27</v>
      </c>
      <c r="E22" s="33">
        <v>6</v>
      </c>
      <c r="F22" s="33">
        <f>D22*E22</f>
        <v>162</v>
      </c>
      <c r="G22" s="15">
        <v>0.21</v>
      </c>
      <c r="H22" s="31">
        <f>F22*(1+G22)</f>
        <v>196.01999999999998</v>
      </c>
      <c r="I22" s="76">
        <f>H22*X</f>
        <v>862.48799999999994</v>
      </c>
      <c r="J22" s="126"/>
    </row>
    <row r="23" spans="1:10" ht="15" customHeight="1" x14ac:dyDescent="0.3">
      <c r="A23" s="108"/>
      <c r="B23" s="120"/>
      <c r="C23" s="53" t="s">
        <v>56</v>
      </c>
      <c r="D23" s="33"/>
      <c r="E23" s="33">
        <v>3</v>
      </c>
      <c r="F23" s="33"/>
      <c r="G23" s="33"/>
      <c r="H23" s="34"/>
      <c r="I23" s="77">
        <v>3000</v>
      </c>
      <c r="J23" s="126"/>
    </row>
    <row r="24" spans="1:10" ht="15" customHeight="1" x14ac:dyDescent="0.3">
      <c r="A24" s="108"/>
      <c r="B24" s="120"/>
      <c r="C24" s="53" t="s">
        <v>71</v>
      </c>
      <c r="D24" s="33"/>
      <c r="E24" s="33"/>
      <c r="F24" s="33"/>
      <c r="G24" s="33"/>
      <c r="H24" s="34"/>
      <c r="I24" s="83">
        <v>1000</v>
      </c>
      <c r="J24" s="126"/>
    </row>
    <row r="25" spans="1:10" ht="15" customHeight="1" x14ac:dyDescent="0.3">
      <c r="A25" s="108"/>
      <c r="B25" s="120"/>
      <c r="C25" s="53" t="s">
        <v>57</v>
      </c>
      <c r="D25" s="33"/>
      <c r="E25" s="33">
        <v>100</v>
      </c>
      <c r="F25" s="33"/>
      <c r="G25" s="33"/>
      <c r="H25" s="34"/>
      <c r="I25" s="77">
        <v>2000</v>
      </c>
      <c r="J25" s="126"/>
    </row>
    <row r="26" spans="1:10" ht="15" customHeight="1" x14ac:dyDescent="0.3">
      <c r="A26" s="108"/>
      <c r="B26" s="120"/>
      <c r="C26" s="53" t="s">
        <v>82</v>
      </c>
      <c r="D26" s="33"/>
      <c r="E26" s="33"/>
      <c r="F26" s="33"/>
      <c r="G26" s="33"/>
      <c r="H26" s="34"/>
      <c r="I26" s="77">
        <v>3000</v>
      </c>
      <c r="J26" s="126"/>
    </row>
    <row r="27" spans="1:10" ht="15" customHeight="1" x14ac:dyDescent="0.3">
      <c r="A27" s="108"/>
      <c r="B27" s="120"/>
      <c r="C27" s="53" t="s">
        <v>79</v>
      </c>
      <c r="D27" s="33"/>
      <c r="E27" s="33"/>
      <c r="F27" s="33"/>
      <c r="G27" s="33"/>
      <c r="H27" s="34"/>
      <c r="I27" s="77">
        <v>2000</v>
      </c>
      <c r="J27" s="126"/>
    </row>
    <row r="28" spans="1:10" ht="36.75" customHeight="1" thickBot="1" x14ac:dyDescent="0.35">
      <c r="A28" s="109"/>
      <c r="B28" s="121"/>
      <c r="C28" s="117" t="s">
        <v>50</v>
      </c>
      <c r="D28" s="118"/>
      <c r="E28" s="118"/>
      <c r="F28" s="118"/>
      <c r="G28" s="118"/>
      <c r="H28" s="35">
        <f>SUM(H21:H27)</f>
        <v>776.81999999999994</v>
      </c>
      <c r="I28" s="36">
        <f>SUM(I21:I27)</f>
        <v>14418.008</v>
      </c>
      <c r="J28" s="127"/>
    </row>
    <row r="29" spans="1:10" x14ac:dyDescent="0.3">
      <c r="A29" s="107">
        <v>4</v>
      </c>
      <c r="B29" s="119" t="s">
        <v>58</v>
      </c>
      <c r="C29" s="54" t="s">
        <v>56</v>
      </c>
      <c r="D29" s="45"/>
      <c r="E29" s="45">
        <v>3</v>
      </c>
      <c r="F29" s="45"/>
      <c r="G29" s="45"/>
      <c r="H29" s="37"/>
      <c r="I29" s="38">
        <v>3000</v>
      </c>
      <c r="J29" s="122" t="s">
        <v>12</v>
      </c>
    </row>
    <row r="30" spans="1:10" x14ac:dyDescent="0.3">
      <c r="A30" s="108"/>
      <c r="B30" s="120"/>
      <c r="C30" s="54" t="s">
        <v>83</v>
      </c>
      <c r="D30" s="12">
        <v>40</v>
      </c>
      <c r="E30" s="12">
        <v>10</v>
      </c>
      <c r="F30" s="12"/>
      <c r="G30" s="12"/>
      <c r="H30" s="13">
        <v>400</v>
      </c>
      <c r="I30" s="63">
        <f>PRODUCT(H30,X)</f>
        <v>1760.0000000000002</v>
      </c>
      <c r="J30" s="123"/>
    </row>
    <row r="31" spans="1:10" x14ac:dyDescent="0.3">
      <c r="A31" s="108"/>
      <c r="B31" s="120"/>
      <c r="C31" s="54" t="s">
        <v>70</v>
      </c>
      <c r="D31" s="16">
        <v>35</v>
      </c>
      <c r="E31" s="16">
        <v>10</v>
      </c>
      <c r="F31" s="16">
        <f>D31*E31</f>
        <v>350</v>
      </c>
      <c r="G31" s="16">
        <v>0.21</v>
      </c>
      <c r="H31" s="17">
        <f>F31*(1+G31)</f>
        <v>423.5</v>
      </c>
      <c r="I31" s="32">
        <f>H31*X</f>
        <v>1863.4</v>
      </c>
      <c r="J31" s="123"/>
    </row>
    <row r="32" spans="1:10" x14ac:dyDescent="0.3">
      <c r="A32" s="108"/>
      <c r="B32" s="120"/>
      <c r="C32" s="54" t="s">
        <v>84</v>
      </c>
      <c r="D32" s="16"/>
      <c r="E32" s="16">
        <v>1</v>
      </c>
      <c r="F32" s="16"/>
      <c r="G32" s="16"/>
      <c r="H32" s="17">
        <v>200</v>
      </c>
      <c r="I32" s="32">
        <f>PRODUCT(H32,X)</f>
        <v>880.00000000000011</v>
      </c>
      <c r="J32" s="123"/>
    </row>
    <row r="33" spans="1:11" ht="15" customHeight="1" x14ac:dyDescent="0.3">
      <c r="A33" s="108"/>
      <c r="B33" s="120"/>
      <c r="C33" s="54" t="s">
        <v>54</v>
      </c>
      <c r="D33" s="16">
        <v>160</v>
      </c>
      <c r="E33" s="16">
        <v>3</v>
      </c>
      <c r="F33" s="16">
        <f>D33*E33</f>
        <v>480</v>
      </c>
      <c r="G33" s="16">
        <v>0.21</v>
      </c>
      <c r="H33" s="17">
        <f>F33*(1+G33)</f>
        <v>580.79999999999995</v>
      </c>
      <c r="I33" s="32">
        <f>H33*X</f>
        <v>2555.52</v>
      </c>
      <c r="J33" s="123"/>
    </row>
    <row r="34" spans="1:11" ht="20.25" customHeight="1" thickBot="1" x14ac:dyDescent="0.35">
      <c r="A34" s="109"/>
      <c r="B34" s="121"/>
      <c r="C34" s="128" t="s">
        <v>50</v>
      </c>
      <c r="D34" s="128"/>
      <c r="E34" s="128"/>
      <c r="F34" s="128"/>
      <c r="G34" s="129"/>
      <c r="H34" s="18">
        <f>SUM(H29:H33)</f>
        <v>1604.3</v>
      </c>
      <c r="I34" s="36">
        <f>SUM(I29:I33)</f>
        <v>10058.92</v>
      </c>
      <c r="J34" s="124"/>
    </row>
    <row r="35" spans="1:11" ht="19.5" customHeight="1" x14ac:dyDescent="0.3">
      <c r="A35" s="107">
        <v>5</v>
      </c>
      <c r="B35" s="119" t="s">
        <v>112</v>
      </c>
      <c r="C35" s="55" t="s">
        <v>59</v>
      </c>
      <c r="D35" s="12"/>
      <c r="E35" s="12"/>
      <c r="F35" s="12"/>
      <c r="G35" s="12"/>
      <c r="H35" s="37"/>
      <c r="I35" s="39">
        <v>400</v>
      </c>
      <c r="J35" s="114" t="s">
        <v>12</v>
      </c>
    </row>
    <row r="36" spans="1:11" ht="19.5" customHeight="1" x14ac:dyDescent="0.3">
      <c r="A36" s="108"/>
      <c r="B36" s="120"/>
      <c r="C36" s="50" t="s">
        <v>61</v>
      </c>
      <c r="D36" s="12"/>
      <c r="E36" s="12"/>
      <c r="F36" s="12"/>
      <c r="G36" s="12"/>
      <c r="H36" s="13"/>
      <c r="I36" s="14">
        <v>1500</v>
      </c>
      <c r="J36" s="115"/>
    </row>
    <row r="37" spans="1:11" x14ac:dyDescent="0.3">
      <c r="A37" s="108"/>
      <c r="B37" s="120"/>
      <c r="C37" s="55" t="s">
        <v>60</v>
      </c>
      <c r="D37" s="12"/>
      <c r="E37" s="12" t="s">
        <v>92</v>
      </c>
      <c r="F37" s="12"/>
      <c r="G37" s="12"/>
      <c r="H37" s="13"/>
      <c r="I37" s="14">
        <v>5000</v>
      </c>
      <c r="J37" s="115"/>
    </row>
    <row r="38" spans="1:11" x14ac:dyDescent="0.3">
      <c r="A38" s="108"/>
      <c r="B38" s="120"/>
      <c r="C38" s="51" t="s">
        <v>94</v>
      </c>
      <c r="D38" s="25"/>
      <c r="E38" s="25"/>
      <c r="F38" s="20"/>
      <c r="G38" s="25"/>
      <c r="H38" s="13"/>
      <c r="I38" s="82">
        <v>1000</v>
      </c>
      <c r="J38" s="115"/>
    </row>
    <row r="39" spans="1:11" x14ac:dyDescent="0.3">
      <c r="A39" s="108"/>
      <c r="B39" s="120"/>
      <c r="C39" s="51" t="s">
        <v>73</v>
      </c>
      <c r="D39" s="25"/>
      <c r="E39" s="25"/>
      <c r="F39" s="20"/>
      <c r="G39" s="25"/>
      <c r="H39" s="13"/>
      <c r="I39" s="24">
        <v>1500</v>
      </c>
      <c r="J39" s="115"/>
    </row>
    <row r="40" spans="1:11" x14ac:dyDescent="0.3">
      <c r="A40" s="108"/>
      <c r="B40" s="120"/>
      <c r="C40" s="56" t="s">
        <v>93</v>
      </c>
      <c r="D40" s="16"/>
      <c r="E40" s="16"/>
      <c r="F40" s="16"/>
      <c r="G40" s="16"/>
      <c r="H40" s="17"/>
      <c r="I40" s="40">
        <v>1000</v>
      </c>
      <c r="J40" s="115"/>
    </row>
    <row r="41" spans="1:11" ht="15" thickBot="1" x14ac:dyDescent="0.35">
      <c r="A41" s="109"/>
      <c r="B41" s="121"/>
      <c r="C41" s="117" t="s">
        <v>50</v>
      </c>
      <c r="D41" s="118"/>
      <c r="E41" s="118"/>
      <c r="F41" s="118"/>
      <c r="G41" s="118"/>
      <c r="H41" s="18"/>
      <c r="I41" s="36">
        <f>SUM(I35:I40)</f>
        <v>10400</v>
      </c>
      <c r="J41" s="116"/>
    </row>
    <row r="42" spans="1:11" x14ac:dyDescent="0.3">
      <c r="A42" s="107">
        <v>6</v>
      </c>
      <c r="B42" s="110" t="s">
        <v>104</v>
      </c>
      <c r="C42" s="50" t="s">
        <v>113</v>
      </c>
      <c r="D42" s="20"/>
      <c r="E42" s="20"/>
      <c r="F42" s="20"/>
      <c r="G42" s="20"/>
      <c r="H42" s="13"/>
      <c r="I42" s="24">
        <v>500</v>
      </c>
      <c r="J42" s="114" t="s">
        <v>12</v>
      </c>
      <c r="K42" s="80"/>
    </row>
    <row r="43" spans="1:11" ht="19.5" customHeight="1" x14ac:dyDescent="0.3">
      <c r="A43" s="108"/>
      <c r="B43" s="112"/>
      <c r="C43" s="51" t="s">
        <v>56</v>
      </c>
      <c r="D43" s="25"/>
      <c r="E43" s="25">
        <v>3</v>
      </c>
      <c r="F43" s="20"/>
      <c r="G43" s="25"/>
      <c r="H43" s="13"/>
      <c r="I43" s="24">
        <v>3000</v>
      </c>
      <c r="J43" s="115"/>
      <c r="K43" s="80"/>
    </row>
    <row r="44" spans="1:11" ht="19.5" customHeight="1" x14ac:dyDescent="0.3">
      <c r="A44" s="108"/>
      <c r="B44" s="112"/>
      <c r="C44" s="51" t="s">
        <v>114</v>
      </c>
      <c r="D44" s="25"/>
      <c r="E44" s="25">
        <v>2</v>
      </c>
      <c r="F44" s="20"/>
      <c r="G44" s="25"/>
      <c r="H44" s="13"/>
      <c r="I44" s="24">
        <v>3000</v>
      </c>
      <c r="J44" s="115"/>
      <c r="K44" s="80"/>
    </row>
    <row r="45" spans="1:11" ht="15" thickBot="1" x14ac:dyDescent="0.35">
      <c r="A45" s="109"/>
      <c r="B45" s="113"/>
      <c r="C45" s="117" t="s">
        <v>50</v>
      </c>
      <c r="D45" s="118"/>
      <c r="E45" s="118"/>
      <c r="F45" s="118"/>
      <c r="G45" s="118"/>
      <c r="H45" s="29"/>
      <c r="I45" s="30">
        <f>SUM(I42:I44)</f>
        <v>6500</v>
      </c>
      <c r="J45" s="116"/>
    </row>
    <row r="46" spans="1:11" x14ac:dyDescent="0.3">
      <c r="A46" s="107">
        <v>7</v>
      </c>
      <c r="B46" s="110" t="s">
        <v>16</v>
      </c>
      <c r="C46" s="57" t="s">
        <v>74</v>
      </c>
      <c r="D46" s="19">
        <v>25</v>
      </c>
      <c r="E46" s="20">
        <v>30</v>
      </c>
      <c r="F46" s="20">
        <f>D46*E46</f>
        <v>750</v>
      </c>
      <c r="G46" s="20">
        <v>0.21</v>
      </c>
      <c r="H46" s="13">
        <f t="shared" ref="H46:H48" si="4">F46*(1+G46)</f>
        <v>907.5</v>
      </c>
      <c r="I46" s="22">
        <f>H46*KW</f>
        <v>3993.0000000000005</v>
      </c>
      <c r="J46" s="125" t="s">
        <v>28</v>
      </c>
    </row>
    <row r="47" spans="1:11" x14ac:dyDescent="0.3">
      <c r="A47" s="108"/>
      <c r="B47" s="112"/>
      <c r="C47" s="51" t="s">
        <v>75</v>
      </c>
      <c r="D47" s="25">
        <v>40</v>
      </c>
      <c r="E47" s="25">
        <v>30</v>
      </c>
      <c r="F47" s="20">
        <f t="shared" ref="F47:F48" si="5">D47*E47</f>
        <v>1200</v>
      </c>
      <c r="G47" s="25">
        <v>0.21</v>
      </c>
      <c r="H47" s="13">
        <f t="shared" si="4"/>
        <v>1452</v>
      </c>
      <c r="I47" s="27">
        <f>H47*KW</f>
        <v>6388.8</v>
      </c>
      <c r="J47" s="126"/>
    </row>
    <row r="48" spans="1:11" x14ac:dyDescent="0.3">
      <c r="A48" s="108"/>
      <c r="B48" s="112"/>
      <c r="C48" s="51" t="s">
        <v>59</v>
      </c>
      <c r="D48" s="25">
        <v>27</v>
      </c>
      <c r="E48" s="25">
        <v>10</v>
      </c>
      <c r="F48" s="20">
        <f t="shared" si="5"/>
        <v>270</v>
      </c>
      <c r="G48" s="25">
        <v>0.21</v>
      </c>
      <c r="H48" s="13">
        <f t="shared" si="4"/>
        <v>326.7</v>
      </c>
      <c r="I48" s="27">
        <f>H48*KW</f>
        <v>1437.48</v>
      </c>
      <c r="J48" s="126"/>
    </row>
    <row r="49" spans="1:15" ht="15" thickBot="1" x14ac:dyDescent="0.35">
      <c r="A49" s="109"/>
      <c r="B49" s="113"/>
      <c r="C49" s="117" t="s">
        <v>50</v>
      </c>
      <c r="D49" s="118"/>
      <c r="E49" s="118"/>
      <c r="F49" s="118"/>
      <c r="G49" s="118"/>
      <c r="H49" s="29">
        <f>SUM(H46:H48)</f>
        <v>2686.2</v>
      </c>
      <c r="I49" s="30">
        <f>SUM(I46:I48)</f>
        <v>11819.28</v>
      </c>
      <c r="J49" s="127"/>
    </row>
    <row r="50" spans="1:15" x14ac:dyDescent="0.3">
      <c r="A50" s="107">
        <v>8</v>
      </c>
      <c r="B50" s="139" t="s">
        <v>85</v>
      </c>
      <c r="C50" s="59" t="s">
        <v>63</v>
      </c>
      <c r="D50" s="45">
        <v>209</v>
      </c>
      <c r="E50" s="45">
        <v>1</v>
      </c>
      <c r="F50" s="45">
        <f>D50*E50</f>
        <v>209</v>
      </c>
      <c r="G50" s="45">
        <v>0.23</v>
      </c>
      <c r="H50" s="37">
        <f>F50*(1+G50)</f>
        <v>257.07</v>
      </c>
      <c r="I50" s="39">
        <f>H50*KW</f>
        <v>1131.1080000000002</v>
      </c>
      <c r="J50" s="122"/>
    </row>
    <row r="51" spans="1:15" x14ac:dyDescent="0.3">
      <c r="A51" s="108"/>
      <c r="B51" s="140"/>
      <c r="C51" s="60" t="s">
        <v>64</v>
      </c>
      <c r="D51" s="16">
        <v>20</v>
      </c>
      <c r="E51" s="16">
        <v>1</v>
      </c>
      <c r="F51" s="12">
        <f t="shared" ref="F51:F52" si="6">D51*E51</f>
        <v>20</v>
      </c>
      <c r="G51" s="12">
        <v>0.23</v>
      </c>
      <c r="H51" s="17">
        <f t="shared" ref="H51:H52" si="7">F51*(1+G51)</f>
        <v>24.6</v>
      </c>
      <c r="I51" s="40">
        <f>H51*KW</f>
        <v>108.24000000000001</v>
      </c>
      <c r="J51" s="123"/>
      <c r="M51" s="41"/>
      <c r="O51">
        <f>20-1.5</f>
        <v>18.5</v>
      </c>
    </row>
    <row r="52" spans="1:15" x14ac:dyDescent="0.3">
      <c r="A52" s="108"/>
      <c r="B52" s="140"/>
      <c r="C52" s="60" t="s">
        <v>65</v>
      </c>
      <c r="D52" s="16">
        <v>30</v>
      </c>
      <c r="E52" s="16">
        <v>1</v>
      </c>
      <c r="F52" s="12">
        <f t="shared" si="6"/>
        <v>30</v>
      </c>
      <c r="G52" s="12">
        <v>0.23</v>
      </c>
      <c r="H52" s="17">
        <f t="shared" si="7"/>
        <v>36.9</v>
      </c>
      <c r="I52" s="40">
        <f>H52*KW</f>
        <v>162.36000000000001</v>
      </c>
      <c r="J52" s="123"/>
    </row>
    <row r="53" spans="1:15" x14ac:dyDescent="0.3">
      <c r="A53" s="108"/>
      <c r="B53" s="140"/>
      <c r="C53" s="60" t="s">
        <v>66</v>
      </c>
      <c r="D53" s="16"/>
      <c r="E53" s="16"/>
      <c r="F53" s="12"/>
      <c r="G53" s="12"/>
      <c r="H53" s="17"/>
      <c r="I53" s="40">
        <v>5000</v>
      </c>
      <c r="J53" s="123"/>
    </row>
    <row r="54" spans="1:15" ht="43.2" x14ac:dyDescent="0.3">
      <c r="A54" s="108"/>
      <c r="B54" s="140"/>
      <c r="C54" s="61" t="s">
        <v>80</v>
      </c>
      <c r="D54" s="58"/>
      <c r="E54" s="58"/>
      <c r="F54" s="58"/>
      <c r="G54" s="58"/>
      <c r="H54" s="58"/>
      <c r="I54" s="62">
        <v>15000</v>
      </c>
      <c r="J54" s="123"/>
    </row>
    <row r="55" spans="1:15" ht="15" thickBot="1" x14ac:dyDescent="0.35">
      <c r="A55" s="109"/>
      <c r="B55" s="141"/>
      <c r="C55" s="142" t="s">
        <v>50</v>
      </c>
      <c r="D55" s="118"/>
      <c r="E55" s="118"/>
      <c r="F55" s="118"/>
      <c r="G55" s="118"/>
      <c r="H55" s="18">
        <f>SUM(H50:H53)</f>
        <v>318.57</v>
      </c>
      <c r="I55" s="36">
        <f>SUM(I50:I54)</f>
        <v>21401.707999999999</v>
      </c>
      <c r="J55" s="124"/>
    </row>
    <row r="56" spans="1:15" ht="15" thickBot="1" x14ac:dyDescent="0.35">
      <c r="A56" s="66">
        <v>9</v>
      </c>
      <c r="B56" s="67" t="s">
        <v>62</v>
      </c>
      <c r="C56" s="143"/>
      <c r="D56" s="144"/>
      <c r="E56" s="144"/>
      <c r="F56" s="144"/>
      <c r="G56" s="144"/>
      <c r="H56" s="145"/>
      <c r="I56" s="81">
        <v>16500</v>
      </c>
      <c r="J56" s="68"/>
    </row>
    <row r="57" spans="1:15" ht="33.75" customHeight="1" thickBot="1" x14ac:dyDescent="0.35">
      <c r="C57" s="137" t="s">
        <v>67</v>
      </c>
      <c r="D57" s="138"/>
      <c r="E57" s="138"/>
      <c r="F57" s="138"/>
      <c r="G57" s="138"/>
      <c r="H57" s="64"/>
      <c r="I57" s="84">
        <f>SUM(I12,I20,I28,I34,I41,I45,I49,I55,I56)</f>
        <v>149976.59600000002</v>
      </c>
      <c r="J57" s="65"/>
    </row>
  </sheetData>
  <mergeCells count="35">
    <mergeCell ref="C57:G57"/>
    <mergeCell ref="A46:A49"/>
    <mergeCell ref="B46:B49"/>
    <mergeCell ref="J46:J49"/>
    <mergeCell ref="C49:G49"/>
    <mergeCell ref="A50:A55"/>
    <mergeCell ref="B50:B55"/>
    <mergeCell ref="J50:J55"/>
    <mergeCell ref="C55:G55"/>
    <mergeCell ref="C56:H56"/>
    <mergeCell ref="A35:A41"/>
    <mergeCell ref="B35:B41"/>
    <mergeCell ref="J35:J41"/>
    <mergeCell ref="C41:G41"/>
    <mergeCell ref="A42:A45"/>
    <mergeCell ref="B42:B45"/>
    <mergeCell ref="J42:J45"/>
    <mergeCell ref="C45:G45"/>
    <mergeCell ref="A1:J1"/>
    <mergeCell ref="A3:A12"/>
    <mergeCell ref="B3:B12"/>
    <mergeCell ref="J3:J12"/>
    <mergeCell ref="C12:G12"/>
    <mergeCell ref="A13:A20"/>
    <mergeCell ref="B13:B20"/>
    <mergeCell ref="J13:J20"/>
    <mergeCell ref="C20:G20"/>
    <mergeCell ref="B29:B34"/>
    <mergeCell ref="A29:A34"/>
    <mergeCell ref="J29:J34"/>
    <mergeCell ref="A21:A28"/>
    <mergeCell ref="B21:B28"/>
    <mergeCell ref="J21:J28"/>
    <mergeCell ref="C28:G28"/>
    <mergeCell ref="C34:G34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Zadania DPP 2019</vt:lpstr>
      <vt:lpstr>Budżet 2019</vt:lpstr>
      <vt:lpstr>'Zadania DPP 2019'!Obszar_wydruku</vt:lpstr>
      <vt:lpstr>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Domu Polski Południowej w Brukseli</dc:creator>
  <cp:lastModifiedBy>Administrator</cp:lastModifiedBy>
  <cp:lastPrinted>2018-11-28T12:12:58Z</cp:lastPrinted>
  <dcterms:created xsi:type="dcterms:W3CDTF">2018-07-18T07:53:14Z</dcterms:created>
  <dcterms:modified xsi:type="dcterms:W3CDTF">2018-11-28T12:57:06Z</dcterms:modified>
</cp:coreProperties>
</file>